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Z:\2019\461_Parkovací dům Veveří\461_TENDR DOTAZY\Doplnění 10\"/>
    </mc:Choice>
  </mc:AlternateContent>
  <xr:revisionPtr revIDLastSave="0" documentId="13_ncr:1_{CDE17DC8-76EC-4E2E-9CE6-D4FDDFEDAC20}" xr6:coauthVersionLast="47" xr6:coauthVersionMax="47" xr10:uidLastSave="{00000000-0000-0000-0000-000000000000}"/>
  <bookViews>
    <workbookView xWindow="-120" yWindow="-120" windowWidth="38640" windowHeight="21240" firstSheet="3" activeTab="5" xr2:uid="{00000000-000D-0000-FFFF-FFFF00000000}"/>
  </bookViews>
  <sheets>
    <sheet name="ÚVOD" sheetId="1" r:id="rId1"/>
    <sheet name="SOUHRNNÝ LIST STAVBY" sheetId="2" r:id="rId2"/>
    <sheet name="REKAPITULACE OBJEKTŮ STAVBY" sheetId="3" r:id="rId3"/>
    <sheet name="KRYCÍ LIST" sheetId="4" r:id="rId4"/>
    <sheet name="REKAPITULACE" sheetId="5" r:id="rId5"/>
    <sheet name="ROZPOČET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83" i="6" l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I184" i="6"/>
  <c r="G184" i="6"/>
  <c r="I192" i="6"/>
  <c r="G192" i="6"/>
  <c r="I193" i="6"/>
  <c r="G193" i="6"/>
  <c r="I191" i="6"/>
  <c r="G191" i="6"/>
  <c r="I190" i="6"/>
  <c r="G190" i="6"/>
  <c r="I189" i="6"/>
  <c r="G189" i="6"/>
  <c r="I188" i="6"/>
  <c r="G188" i="6"/>
  <c r="I187" i="6"/>
  <c r="G187" i="6"/>
  <c r="I186" i="6"/>
  <c r="G186" i="6"/>
  <c r="I185" i="6"/>
  <c r="G185" i="6"/>
  <c r="I181" i="6"/>
  <c r="G181" i="6"/>
  <c r="I23" i="6"/>
  <c r="G23" i="6"/>
  <c r="I22" i="6"/>
  <c r="G22" i="6"/>
  <c r="E25" i="2" l="1"/>
  <c r="E16" i="2"/>
  <c r="H38" i="4"/>
  <c r="E26" i="2" s="1"/>
  <c r="M8" i="4"/>
  <c r="I354" i="6"/>
  <c r="G354" i="6"/>
  <c r="I353" i="6"/>
  <c r="G353" i="6"/>
  <c r="I352" i="6"/>
  <c r="G352" i="6"/>
  <c r="I351" i="6"/>
  <c r="G351" i="6"/>
  <c r="I350" i="6"/>
  <c r="G350" i="6"/>
  <c r="I349" i="6"/>
  <c r="G349" i="6"/>
  <c r="I348" i="6"/>
  <c r="G348" i="6"/>
  <c r="I347" i="6"/>
  <c r="G347" i="6"/>
  <c r="I346" i="6"/>
  <c r="G346" i="6"/>
  <c r="I345" i="6"/>
  <c r="G345" i="6"/>
  <c r="I344" i="6"/>
  <c r="G344" i="6"/>
  <c r="I343" i="6"/>
  <c r="G343" i="6"/>
  <c r="I342" i="6"/>
  <c r="G342" i="6"/>
  <c r="I341" i="6"/>
  <c r="G341" i="6"/>
  <c r="I340" i="6"/>
  <c r="G340" i="6"/>
  <c r="I339" i="6"/>
  <c r="G339" i="6"/>
  <c r="I338" i="6"/>
  <c r="G338" i="6"/>
  <c r="I337" i="6"/>
  <c r="G337" i="6"/>
  <c r="I336" i="6"/>
  <c r="G336" i="6"/>
  <c r="I335" i="6"/>
  <c r="G335" i="6"/>
  <c r="I334" i="6"/>
  <c r="G334" i="6"/>
  <c r="I333" i="6"/>
  <c r="G333" i="6"/>
  <c r="I332" i="6"/>
  <c r="G332" i="6"/>
  <c r="I331" i="6"/>
  <c r="G331" i="6"/>
  <c r="I330" i="6"/>
  <c r="G330" i="6"/>
  <c r="I329" i="6"/>
  <c r="G329" i="6"/>
  <c r="I328" i="6"/>
  <c r="G328" i="6"/>
  <c r="I327" i="6"/>
  <c r="G327" i="6"/>
  <c r="I326" i="6"/>
  <c r="G326" i="6"/>
  <c r="I325" i="6"/>
  <c r="G325" i="6"/>
  <c r="I324" i="6"/>
  <c r="G324" i="6"/>
  <c r="I323" i="6"/>
  <c r="G323" i="6"/>
  <c r="I322" i="6"/>
  <c r="G322" i="6"/>
  <c r="I321" i="6"/>
  <c r="G321" i="6"/>
  <c r="I320" i="6"/>
  <c r="G320" i="6"/>
  <c r="I319" i="6"/>
  <c r="G319" i="6"/>
  <c r="I318" i="6"/>
  <c r="G318" i="6"/>
  <c r="I317" i="6"/>
  <c r="G317" i="6"/>
  <c r="I316" i="6"/>
  <c r="G316" i="6"/>
  <c r="I315" i="6"/>
  <c r="G315" i="6"/>
  <c r="I314" i="6"/>
  <c r="G314" i="6"/>
  <c r="I313" i="6"/>
  <c r="G313" i="6"/>
  <c r="I312" i="6"/>
  <c r="G312" i="6"/>
  <c r="I311" i="6"/>
  <c r="G311" i="6"/>
  <c r="I310" i="6"/>
  <c r="G310" i="6"/>
  <c r="I309" i="6"/>
  <c r="G309" i="6"/>
  <c r="I308" i="6"/>
  <c r="G308" i="6"/>
  <c r="I307" i="6"/>
  <c r="G307" i="6"/>
  <c r="I306" i="6"/>
  <c r="G306" i="6"/>
  <c r="I305" i="6"/>
  <c r="G305" i="6"/>
  <c r="I304" i="6"/>
  <c r="G304" i="6"/>
  <c r="I303" i="6"/>
  <c r="G303" i="6"/>
  <c r="I302" i="6"/>
  <c r="G302" i="6"/>
  <c r="I301" i="6"/>
  <c r="G301" i="6"/>
  <c r="I300" i="6"/>
  <c r="G300" i="6"/>
  <c r="I299" i="6"/>
  <c r="G299" i="6"/>
  <c r="I298" i="6"/>
  <c r="G298" i="6"/>
  <c r="I297" i="6"/>
  <c r="G297" i="6"/>
  <c r="I296" i="6"/>
  <c r="G296" i="6"/>
  <c r="I295" i="6"/>
  <c r="G295" i="6"/>
  <c r="I294" i="6"/>
  <c r="G294" i="6"/>
  <c r="I293" i="6"/>
  <c r="G293" i="6"/>
  <c r="I292" i="6"/>
  <c r="G292" i="6"/>
  <c r="I291" i="6"/>
  <c r="G291" i="6"/>
  <c r="I290" i="6"/>
  <c r="G290" i="6"/>
  <c r="I289" i="6"/>
  <c r="G289" i="6"/>
  <c r="I288" i="6"/>
  <c r="G288" i="6"/>
  <c r="I287" i="6"/>
  <c r="G287" i="6"/>
  <c r="I286" i="6"/>
  <c r="G286" i="6"/>
  <c r="I285" i="6"/>
  <c r="G285" i="6"/>
  <c r="I284" i="6"/>
  <c r="G284" i="6"/>
  <c r="I283" i="6"/>
  <c r="G283" i="6"/>
  <c r="I282" i="6"/>
  <c r="G282" i="6"/>
  <c r="I281" i="6"/>
  <c r="G281" i="6"/>
  <c r="I280" i="6"/>
  <c r="G280" i="6"/>
  <c r="I279" i="6"/>
  <c r="G279" i="6"/>
  <c r="I278" i="6"/>
  <c r="G278" i="6"/>
  <c r="I277" i="6"/>
  <c r="G277" i="6"/>
  <c r="I276" i="6"/>
  <c r="G276" i="6"/>
  <c r="I275" i="6"/>
  <c r="G275" i="6"/>
  <c r="I274" i="6"/>
  <c r="G274" i="6"/>
  <c r="I273" i="6"/>
  <c r="G273" i="6"/>
  <c r="I272" i="6"/>
  <c r="G272" i="6"/>
  <c r="I271" i="6"/>
  <c r="G271" i="6"/>
  <c r="I270" i="6"/>
  <c r="G270" i="6"/>
  <c r="I269" i="6"/>
  <c r="G269" i="6"/>
  <c r="I268" i="6"/>
  <c r="G268" i="6"/>
  <c r="I267" i="6"/>
  <c r="G267" i="6"/>
  <c r="I266" i="6"/>
  <c r="G266" i="6"/>
  <c r="I265" i="6"/>
  <c r="G265" i="6"/>
  <c r="I264" i="6"/>
  <c r="G264" i="6"/>
  <c r="I263" i="6"/>
  <c r="G263" i="6"/>
  <c r="I262" i="6"/>
  <c r="G262" i="6"/>
  <c r="I261" i="6"/>
  <c r="G261" i="6"/>
  <c r="I260" i="6"/>
  <c r="G260" i="6"/>
  <c r="I259" i="6"/>
  <c r="G259" i="6"/>
  <c r="I258" i="6"/>
  <c r="G258" i="6"/>
  <c r="I257" i="6"/>
  <c r="G257" i="6"/>
  <c r="I256" i="6"/>
  <c r="G256" i="6"/>
  <c r="I255" i="6"/>
  <c r="G255" i="6"/>
  <c r="I254" i="6"/>
  <c r="G254" i="6"/>
  <c r="I253" i="6"/>
  <c r="G253" i="6"/>
  <c r="I252" i="6"/>
  <c r="G252" i="6"/>
  <c r="I251" i="6"/>
  <c r="G251" i="6"/>
  <c r="I250" i="6"/>
  <c r="G250" i="6"/>
  <c r="I249" i="6"/>
  <c r="G249" i="6"/>
  <c r="I248" i="6"/>
  <c r="G248" i="6"/>
  <c r="I247" i="6"/>
  <c r="G247" i="6"/>
  <c r="I246" i="6"/>
  <c r="G246" i="6"/>
  <c r="I245" i="6"/>
  <c r="G245" i="6"/>
  <c r="I244" i="6"/>
  <c r="G244" i="6"/>
  <c r="I243" i="6"/>
  <c r="G243" i="6"/>
  <c r="I242" i="6"/>
  <c r="G242" i="6"/>
  <c r="I241" i="6"/>
  <c r="G241" i="6"/>
  <c r="I240" i="6"/>
  <c r="G240" i="6"/>
  <c r="I239" i="6"/>
  <c r="G239" i="6"/>
  <c r="I238" i="6"/>
  <c r="G238" i="6"/>
  <c r="I237" i="6"/>
  <c r="G237" i="6"/>
  <c r="I236" i="6"/>
  <c r="G236" i="6"/>
  <c r="I235" i="6"/>
  <c r="G235" i="6"/>
  <c r="I234" i="6"/>
  <c r="G234" i="6"/>
  <c r="I233" i="6"/>
  <c r="G233" i="6"/>
  <c r="I232" i="6"/>
  <c r="G232" i="6"/>
  <c r="I231" i="6"/>
  <c r="G231" i="6"/>
  <c r="I230" i="6"/>
  <c r="G230" i="6"/>
  <c r="I229" i="6"/>
  <c r="G229" i="6"/>
  <c r="I228" i="6"/>
  <c r="G228" i="6"/>
  <c r="I227" i="6"/>
  <c r="G227" i="6"/>
  <c r="I226" i="6"/>
  <c r="G226" i="6"/>
  <c r="I225" i="6"/>
  <c r="G225" i="6"/>
  <c r="I224" i="6"/>
  <c r="G224" i="6"/>
  <c r="I223" i="6"/>
  <c r="G223" i="6"/>
  <c r="I222" i="6"/>
  <c r="G222" i="6"/>
  <c r="I221" i="6"/>
  <c r="G221" i="6"/>
  <c r="I220" i="6"/>
  <c r="G220" i="6"/>
  <c r="I219" i="6"/>
  <c r="G219" i="6"/>
  <c r="I218" i="6"/>
  <c r="G218" i="6"/>
  <c r="I217" i="6"/>
  <c r="G217" i="6"/>
  <c r="I216" i="6"/>
  <c r="G216" i="6"/>
  <c r="I215" i="6"/>
  <c r="G215" i="6"/>
  <c r="I214" i="6"/>
  <c r="G214" i="6"/>
  <c r="I213" i="6"/>
  <c r="G213" i="6"/>
  <c r="I212" i="6"/>
  <c r="G212" i="6"/>
  <c r="I211" i="6"/>
  <c r="G211" i="6"/>
  <c r="I210" i="6"/>
  <c r="G210" i="6"/>
  <c r="I209" i="6"/>
  <c r="G209" i="6"/>
  <c r="I208" i="6"/>
  <c r="G208" i="6"/>
  <c r="I207" i="6"/>
  <c r="G207" i="6"/>
  <c r="I206" i="6"/>
  <c r="G206" i="6"/>
  <c r="I205" i="6"/>
  <c r="G205" i="6"/>
  <c r="I204" i="6"/>
  <c r="G204" i="6"/>
  <c r="I203" i="6"/>
  <c r="G203" i="6"/>
  <c r="I202" i="6"/>
  <c r="G202" i="6"/>
  <c r="I201" i="6"/>
  <c r="G201" i="6"/>
  <c r="I200" i="6"/>
  <c r="G200" i="6"/>
  <c r="I199" i="6"/>
  <c r="G199" i="6"/>
  <c r="I198" i="6"/>
  <c r="G198" i="6"/>
  <c r="I197" i="6"/>
  <c r="G197" i="6"/>
  <c r="I196" i="6"/>
  <c r="G196" i="6"/>
  <c r="I195" i="6"/>
  <c r="G195" i="6"/>
  <c r="I182" i="6"/>
  <c r="G182" i="6"/>
  <c r="I180" i="6"/>
  <c r="G180" i="6"/>
  <c r="I179" i="6"/>
  <c r="G179" i="6"/>
  <c r="I178" i="6"/>
  <c r="G178" i="6"/>
  <c r="I177" i="6"/>
  <c r="G177" i="6"/>
  <c r="I176" i="6"/>
  <c r="G176" i="6"/>
  <c r="I175" i="6"/>
  <c r="G175" i="6"/>
  <c r="I174" i="6"/>
  <c r="G174" i="6"/>
  <c r="I173" i="6"/>
  <c r="G173" i="6"/>
  <c r="I172" i="6"/>
  <c r="G172" i="6"/>
  <c r="I171" i="6"/>
  <c r="G171" i="6"/>
  <c r="I170" i="6"/>
  <c r="G170" i="6"/>
  <c r="I169" i="6"/>
  <c r="G169" i="6"/>
  <c r="I168" i="6"/>
  <c r="G168" i="6"/>
  <c r="I167" i="6"/>
  <c r="G167" i="6"/>
  <c r="I166" i="6"/>
  <c r="G166" i="6"/>
  <c r="I165" i="6"/>
  <c r="G165" i="6"/>
  <c r="I164" i="6"/>
  <c r="G164" i="6"/>
  <c r="I163" i="6"/>
  <c r="G163" i="6"/>
  <c r="I162" i="6"/>
  <c r="G162" i="6"/>
  <c r="I161" i="6"/>
  <c r="G161" i="6"/>
  <c r="I160" i="6"/>
  <c r="G160" i="6"/>
  <c r="I159" i="6"/>
  <c r="G159" i="6"/>
  <c r="I158" i="6"/>
  <c r="G158" i="6"/>
  <c r="I157" i="6"/>
  <c r="G157" i="6"/>
  <c r="I156" i="6"/>
  <c r="G156" i="6"/>
  <c r="I155" i="6"/>
  <c r="G155" i="6"/>
  <c r="I154" i="6"/>
  <c r="G154" i="6"/>
  <c r="I153" i="6"/>
  <c r="G153" i="6"/>
  <c r="I152" i="6"/>
  <c r="G152" i="6"/>
  <c r="I151" i="6"/>
  <c r="G151" i="6"/>
  <c r="I150" i="6"/>
  <c r="G150" i="6"/>
  <c r="I149" i="6"/>
  <c r="G149" i="6"/>
  <c r="I148" i="6"/>
  <c r="G148" i="6"/>
  <c r="I147" i="6"/>
  <c r="G147" i="6"/>
  <c r="I146" i="6"/>
  <c r="G146" i="6"/>
  <c r="I145" i="6"/>
  <c r="G145" i="6"/>
  <c r="I144" i="6"/>
  <c r="G144" i="6"/>
  <c r="I143" i="6"/>
  <c r="G143" i="6"/>
  <c r="I142" i="6"/>
  <c r="G142" i="6"/>
  <c r="I141" i="6"/>
  <c r="G141" i="6"/>
  <c r="I140" i="6"/>
  <c r="G140" i="6"/>
  <c r="I139" i="6"/>
  <c r="G139" i="6"/>
  <c r="I138" i="6"/>
  <c r="G138" i="6"/>
  <c r="I137" i="6"/>
  <c r="G137" i="6"/>
  <c r="I136" i="6"/>
  <c r="G136" i="6"/>
  <c r="I135" i="6"/>
  <c r="G135" i="6"/>
  <c r="I134" i="6"/>
  <c r="G134" i="6"/>
  <c r="I133" i="6"/>
  <c r="G133" i="6"/>
  <c r="I132" i="6"/>
  <c r="G132" i="6"/>
  <c r="I131" i="6"/>
  <c r="G131" i="6"/>
  <c r="I130" i="6"/>
  <c r="G130" i="6"/>
  <c r="I129" i="6"/>
  <c r="G129" i="6"/>
  <c r="I128" i="6"/>
  <c r="G128" i="6"/>
  <c r="I127" i="6"/>
  <c r="G127" i="6"/>
  <c r="I126" i="6"/>
  <c r="G126" i="6"/>
  <c r="I125" i="6"/>
  <c r="G125" i="6"/>
  <c r="I124" i="6"/>
  <c r="G124" i="6"/>
  <c r="I123" i="6"/>
  <c r="G123" i="6"/>
  <c r="I122" i="6"/>
  <c r="G122" i="6"/>
  <c r="I121" i="6"/>
  <c r="G121" i="6"/>
  <c r="I120" i="6"/>
  <c r="G120" i="6"/>
  <c r="I119" i="6"/>
  <c r="G119" i="6"/>
  <c r="I118" i="6"/>
  <c r="G118" i="6"/>
  <c r="I117" i="6"/>
  <c r="G117" i="6"/>
  <c r="I116" i="6"/>
  <c r="G116" i="6"/>
  <c r="I115" i="6"/>
  <c r="G115" i="6"/>
  <c r="I114" i="6"/>
  <c r="G114" i="6"/>
  <c r="I113" i="6"/>
  <c r="G113" i="6"/>
  <c r="I112" i="6"/>
  <c r="G112" i="6"/>
  <c r="I111" i="6"/>
  <c r="G111" i="6"/>
  <c r="I110" i="6"/>
  <c r="G110" i="6"/>
  <c r="I109" i="6"/>
  <c r="G109" i="6"/>
  <c r="I108" i="6"/>
  <c r="G108" i="6"/>
  <c r="I107" i="6"/>
  <c r="G107" i="6"/>
  <c r="I106" i="6"/>
  <c r="G106" i="6"/>
  <c r="I105" i="6"/>
  <c r="G105" i="6"/>
  <c r="I104" i="6"/>
  <c r="G104" i="6"/>
  <c r="I103" i="6"/>
  <c r="G103" i="6"/>
  <c r="I102" i="6"/>
  <c r="G102" i="6"/>
  <c r="I101" i="6"/>
  <c r="G101" i="6"/>
  <c r="I100" i="6"/>
  <c r="G100" i="6"/>
  <c r="I99" i="6"/>
  <c r="G99" i="6"/>
  <c r="I98" i="6"/>
  <c r="G98" i="6"/>
  <c r="I97" i="6"/>
  <c r="G97" i="6"/>
  <c r="I96" i="6"/>
  <c r="G96" i="6"/>
  <c r="I95" i="6"/>
  <c r="G95" i="6"/>
  <c r="I94" i="6"/>
  <c r="G94" i="6"/>
  <c r="I93" i="6"/>
  <c r="G93" i="6"/>
  <c r="I92" i="6"/>
  <c r="G92" i="6"/>
  <c r="I91" i="6"/>
  <c r="G91" i="6"/>
  <c r="I90" i="6"/>
  <c r="G90" i="6"/>
  <c r="I89" i="6"/>
  <c r="G89" i="6"/>
  <c r="I88" i="6"/>
  <c r="G88" i="6"/>
  <c r="I87" i="6"/>
  <c r="G87" i="6"/>
  <c r="I86" i="6"/>
  <c r="G86" i="6"/>
  <c r="I85" i="6"/>
  <c r="G85" i="6"/>
  <c r="I84" i="6"/>
  <c r="G84" i="6"/>
  <c r="I83" i="6"/>
  <c r="G83" i="6"/>
  <c r="I82" i="6"/>
  <c r="G82" i="6"/>
  <c r="I81" i="6"/>
  <c r="G81" i="6"/>
  <c r="I80" i="6"/>
  <c r="G80" i="6"/>
  <c r="I79" i="6"/>
  <c r="G79" i="6"/>
  <c r="I78" i="6"/>
  <c r="G78" i="6"/>
  <c r="I77" i="6"/>
  <c r="G77" i="6"/>
  <c r="I76" i="6"/>
  <c r="G76" i="6"/>
  <c r="I75" i="6"/>
  <c r="G75" i="6"/>
  <c r="I74" i="6"/>
  <c r="G74" i="6"/>
  <c r="I73" i="6"/>
  <c r="G73" i="6"/>
  <c r="I72" i="6"/>
  <c r="G72" i="6"/>
  <c r="I71" i="6"/>
  <c r="G71" i="6"/>
  <c r="I70" i="6"/>
  <c r="G70" i="6"/>
  <c r="I69" i="6"/>
  <c r="G69" i="6"/>
  <c r="I68" i="6"/>
  <c r="G68" i="6"/>
  <c r="I67" i="6"/>
  <c r="G67" i="6"/>
  <c r="I66" i="6"/>
  <c r="G66" i="6"/>
  <c r="I65" i="6"/>
  <c r="G65" i="6"/>
  <c r="I64" i="6"/>
  <c r="G64" i="6"/>
  <c r="I63" i="6"/>
  <c r="G63" i="6"/>
  <c r="I62" i="6"/>
  <c r="G62" i="6"/>
  <c r="I61" i="6"/>
  <c r="G61" i="6"/>
  <c r="I60" i="6"/>
  <c r="G60" i="6"/>
  <c r="I59" i="6"/>
  <c r="G59" i="6"/>
  <c r="I58" i="6"/>
  <c r="G58" i="6"/>
  <c r="I57" i="6"/>
  <c r="G57" i="6"/>
  <c r="I56" i="6"/>
  <c r="G56" i="6"/>
  <c r="I55" i="6"/>
  <c r="G55" i="6"/>
  <c r="I54" i="6"/>
  <c r="G54" i="6"/>
  <c r="I53" i="6"/>
  <c r="G53" i="6"/>
  <c r="I52" i="6"/>
  <c r="G52" i="6"/>
  <c r="I51" i="6"/>
  <c r="G51" i="6"/>
  <c r="I50" i="6"/>
  <c r="G50" i="6"/>
  <c r="I49" i="6"/>
  <c r="G49" i="6"/>
  <c r="I48" i="6"/>
  <c r="G48" i="6"/>
  <c r="I47" i="6"/>
  <c r="G47" i="6"/>
  <c r="I46" i="6"/>
  <c r="G46" i="6"/>
  <c r="I45" i="6"/>
  <c r="G45" i="6"/>
  <c r="I44" i="6"/>
  <c r="G44" i="6"/>
  <c r="I43" i="6"/>
  <c r="G43" i="6"/>
  <c r="I42" i="6"/>
  <c r="G42" i="6"/>
  <c r="I41" i="6"/>
  <c r="G41" i="6"/>
  <c r="I40" i="6"/>
  <c r="G40" i="6"/>
  <c r="I39" i="6"/>
  <c r="G39" i="6"/>
  <c r="I38" i="6"/>
  <c r="G38" i="6"/>
  <c r="I37" i="6"/>
  <c r="G37" i="6"/>
  <c r="I36" i="6"/>
  <c r="G36" i="6"/>
  <c r="I35" i="6"/>
  <c r="G35" i="6"/>
  <c r="I34" i="6"/>
  <c r="G34" i="6"/>
  <c r="I33" i="6"/>
  <c r="G33" i="6"/>
  <c r="I32" i="6"/>
  <c r="G32" i="6"/>
  <c r="I31" i="6"/>
  <c r="G31" i="6"/>
  <c r="I30" i="6"/>
  <c r="G30" i="6"/>
  <c r="I29" i="6"/>
  <c r="G29" i="6"/>
  <c r="I28" i="6"/>
  <c r="G28" i="6"/>
  <c r="I27" i="6"/>
  <c r="G27" i="6"/>
  <c r="I26" i="6"/>
  <c r="G26" i="6"/>
  <c r="I25" i="6"/>
  <c r="G25" i="6"/>
  <c r="I24" i="6"/>
  <c r="G24" i="6"/>
  <c r="I13" i="6"/>
  <c r="G13" i="6"/>
  <c r="A13" i="6"/>
  <c r="I12" i="6"/>
  <c r="G12" i="6"/>
  <c r="A22" i="6" l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G355" i="6"/>
  <c r="C13" i="5" s="1"/>
  <c r="C14" i="5" s="1"/>
  <c r="I355" i="6"/>
  <c r="D13" i="5" s="1"/>
  <c r="D14" i="5" s="1"/>
  <c r="I14" i="6"/>
  <c r="D9" i="5" s="1"/>
  <c r="D10" i="5" s="1"/>
  <c r="G14" i="6"/>
  <c r="C9" i="5" s="1"/>
  <c r="A180" i="6" l="1"/>
  <c r="A182" i="6" s="1"/>
  <c r="A181" i="6"/>
  <c r="E9" i="5"/>
  <c r="E10" i="5" s="1"/>
  <c r="E16" i="4" s="1"/>
  <c r="D16" i="5"/>
  <c r="E15" i="4" s="1"/>
  <c r="C10" i="5"/>
  <c r="C16" i="5" s="1"/>
  <c r="E14" i="4" s="1"/>
  <c r="E13" i="5"/>
  <c r="E14" i="5" s="1"/>
  <c r="E19" i="4" s="1"/>
  <c r="A197" i="6" l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E16" i="5"/>
  <c r="E20" i="4"/>
  <c r="E15" i="2" l="1"/>
  <c r="H357" i="6"/>
  <c r="E24" i="4"/>
  <c r="M28" i="4" l="1"/>
  <c r="E27" i="4" s="1"/>
  <c r="E19" i="2" s="1"/>
  <c r="M18" i="4"/>
  <c r="M22" i="4"/>
  <c r="M14" i="4"/>
  <c r="M26" i="4"/>
  <c r="M17" i="4"/>
  <c r="M25" i="4"/>
  <c r="M16" i="4"/>
  <c r="M23" i="4"/>
  <c r="M15" i="4"/>
  <c r="M21" i="4"/>
  <c r="M19" i="4"/>
  <c r="M20" i="4"/>
  <c r="E26" i="4" l="1"/>
  <c r="E18" i="2" s="1"/>
  <c r="E25" i="4"/>
  <c r="E17" i="2" l="1"/>
  <c r="E28" i="4"/>
  <c r="H35" i="4" l="1"/>
  <c r="E21" i="2"/>
  <c r="D11" i="3"/>
  <c r="D12" i="3" s="1"/>
  <c r="H36" i="4" l="1"/>
  <c r="E24" i="2" s="1"/>
  <c r="E23" i="2"/>
  <c r="H39" i="4" l="1"/>
  <c r="E11" i="3" s="1"/>
  <c r="E12" i="3" s="1"/>
  <c r="E27" i="2"/>
</calcChain>
</file>

<file path=xl/sharedStrings.xml><?xml version="1.0" encoding="utf-8"?>
<sst xmlns="http://schemas.openxmlformats.org/spreadsheetml/2006/main" count="1239" uniqueCount="552">
  <si>
    <t>Stavba :  - AKADEMICKÉ NÁMĚSTÍ VČETNĚ PARKOVACÍHO DOMU</t>
  </si>
  <si>
    <t xml:space="preserve">Datum zpracování : </t>
  </si>
  <si>
    <t>POLOŽKOVÝ ROZPOČET S VÝKAZEM VÝMĚR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</si>
  <si>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</si>
  <si>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</si>
  <si>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</si>
  <si>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</si>
  <si>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</si>
  <si>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</si>
  <si>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</si>
  <si>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</si>
  <si>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</si>
  <si>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</si>
  <si>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</si>
  <si>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</si>
  <si>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</si>
  <si>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</si>
  <si>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</si>
  <si>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</si>
  <si>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</si>
  <si>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</si>
  <si>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</si>
  <si>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</si>
  <si>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</si>
  <si>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HSV:</t>
  </si>
  <si>
    <t>oddíl 96</t>
  </si>
  <si>
    <t>Bourání konstrukcí:</t>
  </si>
  <si>
    <t>O-97404-0</t>
  </si>
  <si>
    <t>VYSEKANI RYH VE ZDIVU/DLAZBE BETONOVE</t>
  </si>
  <si>
    <t>M</t>
  </si>
  <si>
    <t>M-46068</t>
  </si>
  <si>
    <t>VYPLNĚNÍ RÝH A OTVORŮ VE STĚNÁCH,PODLAHÁCH DO 3x3 cm</t>
  </si>
  <si>
    <t>BOURÁNÍ KONSTRUKCÍ CELKEM</t>
  </si>
  <si>
    <t>MONTÁŽNÍ PRÁCE:</t>
  </si>
  <si>
    <t>oddíl M21</t>
  </si>
  <si>
    <t>Montáže silnoproud:</t>
  </si>
  <si>
    <t>H</t>
  </si>
  <si>
    <t>LINCOR A D 4200-840 L12 LDE AB SR, svítidlo typ A</t>
  </si>
  <si>
    <t>KS</t>
  </si>
  <si>
    <t>AQFPRO L LED4300-840 PC WB HF, svítidlo typ B</t>
  </si>
  <si>
    <t>QFPRO S LED2900-840 PC WB HF, svítidlo typ B1</t>
  </si>
  <si>
    <t>AQFPRO L LED8000-840 PC WB HF, svítidlo typ B2</t>
  </si>
  <si>
    <t>CHAL PRO LED2000-840 HFIX RSB W6, svítidlo typ C</t>
  </si>
  <si>
    <t>CHAL MSF HOUSING, svítidlo typ C-příslušenství</t>
  </si>
  <si>
    <t>LENA VARIO LED 380 1900 830/35/40, svítidlo typ D1</t>
  </si>
  <si>
    <t>LENA VARIO LED 380 2500 830/35/40, svítidlo typ D2</t>
  </si>
  <si>
    <t>ONDA2 A LRO D590 LED4000-840 LDE WH, svítidlo typ E</t>
  </si>
  <si>
    <t>EDFIT S 45W A/S CL1 L830, svítidlo typ Ex</t>
  </si>
  <si>
    <t>AMY VARIO 200 LED DL 2000 830/35/40, svítidlo typ F</t>
  </si>
  <si>
    <t>Puri, vestavné kruhové sv., LED 17w/840, průměr 355 mm, svítidlo typ F2</t>
  </si>
  <si>
    <t>RESCLITE PRO MSC ANT HP ECD WH IP65, svítidlo typ N1 os.</t>
  </si>
  <si>
    <t>RESCLITE PRO MSC ESC ECD WH IP65, svítidlo typ N1 cor.</t>
  </si>
  <si>
    <t>ECOSIGN 160 P MSC ECD WH IP65, svítidlo typ N2</t>
  </si>
  <si>
    <t>ECOSIGN 160 P MSW BRACKET, příslušenství k N2</t>
  </si>
  <si>
    <t>ECOSIGN 160 SP1-E002-D</t>
  </si>
  <si>
    <t>RESCLITE PROtect MSW ANT ECD GY IP65, svítidlo typ N3</t>
  </si>
  <si>
    <t>RESCLITE PRO MRCR ANT HP E1D WH, svítidlo typ N4</t>
  </si>
  <si>
    <t>PURESIGN 150 P MSW E1D WH, svítidlo typ N5</t>
  </si>
  <si>
    <t>PURESIGN 150 MSW/MRW SP1-E002-D SR, příslušenství k N5</t>
  </si>
  <si>
    <t>ONTEC S M2 302 M ST COLD, svítidlo typ N6</t>
  </si>
  <si>
    <t>CPS-ONLITE central eBox MS1700</t>
  </si>
  <si>
    <t>CPS-ONLITE central eBox SUB IP65</t>
  </si>
  <si>
    <t>CPS-ONLITE central eBox SCM</t>
  </si>
  <si>
    <t>CPS-ONLITE central eBox OCM-ECD</t>
  </si>
  <si>
    <t>CPS-eBox ACCU SET 18 pcs. PB/12 24Ah</t>
  </si>
  <si>
    <t>CPS-ONLITE central eBox BPD</t>
  </si>
  <si>
    <t>CPS-ONLITE central EPD 2</t>
  </si>
  <si>
    <t>CPS-ONLITE BRI</t>
  </si>
  <si>
    <t>CPS-PROset Pen</t>
  </si>
  <si>
    <t>Kabel 1-CSKH-V 2x1,5</t>
  </si>
  <si>
    <t>Kabel 1-CSKH-V-J 5x2,5</t>
  </si>
  <si>
    <t>Kabel 1-CSKH-V-J 5x4</t>
  </si>
  <si>
    <t>Kabel 1-CSKH-V-J 3x10</t>
  </si>
  <si>
    <t>Plechová příchytka BSM, včetně montážního hřebu</t>
  </si>
  <si>
    <t>M-240180011-0</t>
  </si>
  <si>
    <t>VRTANI OTVORU VZDUCH DO D 8 S= 5, VCETNE MONTAZE</t>
  </si>
  <si>
    <t>M-21</t>
  </si>
  <si>
    <t>CPS-nastavení, programování, zaškolení obsluhy, licence</t>
  </si>
  <si>
    <t>KPL</t>
  </si>
  <si>
    <t>CPS-kompletace ústředny</t>
  </si>
  <si>
    <t>Dobíjecí elektrostanice 2x22kW</t>
  </si>
  <si>
    <t>Integrace dob. stanice do parkovacího systému</t>
  </si>
  <si>
    <t>Čtečka čárového kodu 1D/2D</t>
  </si>
  <si>
    <t>Čtečka bezkontaktních karet MIFARE/HID</t>
  </si>
  <si>
    <t>Příprava pro instalaci externí čtečky bezkontaktních karet</t>
  </si>
  <si>
    <t>Rozšíření GPSW Basic o dodatečné zařízení</t>
  </si>
  <si>
    <t>Montáž HW, instalace SW, zaškolení obsluhy</t>
  </si>
  <si>
    <t>ROZVADĚČ +RH DLE SCH. ZAPOJENÍ, VČETNĚ DODÁVKY</t>
  </si>
  <si>
    <t>ROZVADĚČ +RP0 DLE SCH. ZAPOJENÍ, VČETNĚ DODÁVKY</t>
  </si>
  <si>
    <t>ROZVADĚČ +RP1 DLE SCH. ZAPOJENÍ, VČETNĚ DODÁVKY</t>
  </si>
  <si>
    <t>ROZVADĚČ +RP2 DLE SCH. ZAPOJENÍ, VČETNĚ DODÁVKY</t>
  </si>
  <si>
    <t>ROZVADĚČ +RP3 DLE SCH. ZAPOJENÍ, VČETNĚ DODÁVKY</t>
  </si>
  <si>
    <t>ROZVADĚČ +RP4 DLE SCH. ZAPOJENÍ, VČETNĚ DODÁVKY</t>
  </si>
  <si>
    <t>ROZVADĚČ +RK1 DLE SCH. ZAPOJENÍ, VČETNĚ DODÁVKY</t>
  </si>
  <si>
    <t>ROZVADĚČ +RK2 DLE SCH. ZAPOJENÍ, VČETNĚ DODÁVKY</t>
  </si>
  <si>
    <t>ROZVADĚČ +RK3 DLE SCH. ZAPOJENÍ, VČETNĚ DODÁVKY</t>
  </si>
  <si>
    <t>KABEL CU JÁDRO PRAFLASAFE-O 3x1,5</t>
  </si>
  <si>
    <t>KABEL CU JÁDRO PRAFLASAFE-J 3x1,5</t>
  </si>
  <si>
    <t>KABEL CU JÁDRO PRAFLASAFE-J 7x1,5</t>
  </si>
  <si>
    <t>KABEL CU JÁDRO PRAFLASAFE-J 3x2,5</t>
  </si>
  <si>
    <t>KABEL CU JÁDRO PRAFLASEFE-J 5x1,5</t>
  </si>
  <si>
    <t>KABEL CU JÁDRO PRAFLASAFE-J 5x2,5</t>
  </si>
  <si>
    <t>KABEL CU JÁDRO PRAFLASAFE-J 5x4</t>
  </si>
  <si>
    <t>m</t>
  </si>
  <si>
    <t xml:space="preserve">KABEL CU JÁDRO PRAFLASEF-J 5x6 </t>
  </si>
  <si>
    <t>KABEL CU JÁDRO PRAFLASAFE-J 5x10</t>
  </si>
  <si>
    <t>KABEL CU JÁDRO PRAFLASAFE-X 3x4</t>
  </si>
  <si>
    <t>KABEL CU JÁDRO PRAFLASAFE-X 3x6</t>
  </si>
  <si>
    <t>KABEL AL JÁDRO PRAFLASAFE AX 5x35</t>
  </si>
  <si>
    <t>KABEL AL JÁDRO PRAFLASAFE AX 5x150</t>
  </si>
  <si>
    <t>KABEL AL JÁDRO PRAFLASAFE AX 5x185</t>
  </si>
  <si>
    <t>KABEL CU JÁDRO PRAFLADUR-J 3x1,5</t>
  </si>
  <si>
    <t>KABEL CU JÁDRO PRAFLADUR-J 3x2,5</t>
  </si>
  <si>
    <t>KABEL CU JÁDRO PRAFLADUR-O 5x2,5</t>
  </si>
  <si>
    <t>KABEL CU JÁDRO PRAFLADUR-J 4x2,5</t>
  </si>
  <si>
    <t>KABEL CU JÁDRO PRAFLADUR-J 5x10</t>
  </si>
  <si>
    <t>KABEL CU JÁDRO PRAFLADUR-J 5x25</t>
  </si>
  <si>
    <t>KABEL CU JÁDRO CYKY-J 3x1,5</t>
  </si>
  <si>
    <t>KABEL CU JÁDRO CYKY-J 3x2,5</t>
  </si>
  <si>
    <t>KABEL CU JÁDRO CYKY-J 3x4</t>
  </si>
  <si>
    <t>KABEL CU JÁDRO CYKY-J 5x1,5</t>
  </si>
  <si>
    <t>KABEL CU JÁDRO CYKY-J 5x4</t>
  </si>
  <si>
    <t>KABEL CU JÁDRO CYKY-J 5x6</t>
  </si>
  <si>
    <t>KABEL CU JÁDRO CYKY-J 5x10</t>
  </si>
  <si>
    <t>KABEL CU JÁDRO CYKY-J 1-5x25</t>
  </si>
  <si>
    <t>VODIČ CY4</t>
  </si>
  <si>
    <t>VODIČ CY6</t>
  </si>
  <si>
    <t>SPINAC ZAPUŠTĚNÝ 10A ŘAZENÍ Č.1 KOMPLETNÍ</t>
  </si>
  <si>
    <t xml:space="preserve">SPÍNAČ NÁSTĚNNÝ 10A ŘAZENÍ Č.1 </t>
  </si>
  <si>
    <t>SPÍNAČ NÁSTĚNNÝ 10A ŘAZENÍ Č.6 KOMPLETNÍ</t>
  </si>
  <si>
    <t>ZÁSUVKA ZAPUŠTĚNÁ 230V/16A</t>
  </si>
  <si>
    <t>ZÁSUVKA NÁSTĚNNÁ 230V/16A</t>
  </si>
  <si>
    <t xml:space="preserve">ZÁSUVKA NÁSTĚNNÁ 400V/16A </t>
  </si>
  <si>
    <t>SPD T3 DO KRABICE 8/20 uS</t>
  </si>
  <si>
    <t>PODLAHOVÁ KRABICE+VANA DO BETONU 24M</t>
  </si>
  <si>
    <t>ZÁSUVKA 230V/16A, PRO PODLAHOVÁ KRABICE +SPD T3</t>
  </si>
  <si>
    <t>ZÁSUVKA 230V/16A PRO PODLAHOVÁ KRABICE</t>
  </si>
  <si>
    <t>TRUBKA OHEBNÁ MONOFLEX 23MM</t>
  </si>
  <si>
    <t>KRABICE KU 68 UNIVERZÁLNÍ DO DUTÝCH STĚN</t>
  </si>
  <si>
    <t>KRABICE KU 68 ZÁPUSTNÁ MONTÁŽ</t>
  </si>
  <si>
    <t>SVORKA WAGO</t>
  </si>
  <si>
    <t xml:space="preserve">SÁDRA ELEKTRIKÁŘSKÁ </t>
  </si>
  <si>
    <t>KG</t>
  </si>
  <si>
    <t>KRABICE NÁSTĚNNÁ MONTÁŽNÍ</t>
  </si>
  <si>
    <t>DETEKTOR PŘÍTOMNOSTI OSOB 230V ON/OFF 360st.</t>
  </si>
  <si>
    <t>DETEKTOR PŘÍTOMNOSTI OSOB 230V ON/OFF 270 st:</t>
  </si>
  <si>
    <t>KABELOVÝ ŽLAB PERFOROVANÝ VČETNĚ UP. MATERIÁLU 50x50</t>
  </si>
  <si>
    <t>KABELOVÝ ŽLAB PERFOROVANÝ VČETNĚ UP. MATERIÁLU 100x50</t>
  </si>
  <si>
    <t>KABELOVÝ ŽLAB PERFOROVANÝ VČETNĚ UP. MATERIÁLU 200x50</t>
  </si>
  <si>
    <t>KABELOVÝ ŽLAB PERFOROVANÝ VČETNĚ UP. MATERIÁLU 250x50</t>
  </si>
  <si>
    <t>KABELOVÝ ŽLAB PERFOROVANÝ VČETNĚ UP. MATERIÁLU 300x50</t>
  </si>
  <si>
    <t>KABELOVÝ ŽLAB PERFOROVANÝ VČETNĚ UP. MATERIÁLU 500x100</t>
  </si>
  <si>
    <t>TRUBKA PEVNÁ PVC, BEZHALOGENOVÉ PROVEDENÍ, VČETNĚ KOTEV, SPOJEK, KOLEN 20mm</t>
  </si>
  <si>
    <t>TRUBKA PEVNÁ PVC, BEZHALOGENOVÉ PROVEDENÍ, VČETNĚ KOTEV, SPOJEK, KOLEN 16mm</t>
  </si>
  <si>
    <t>PROTIPOŽÁRNÍ ZABEZPEČENÍ PROSTUPŮ DLE PBŘ</t>
  </si>
  <si>
    <t>M2</t>
  </si>
  <si>
    <t>POŽÁRNÍ TLAČÍTKO POD SKLEM-TOTAL STOP (CENTRAL STOP)</t>
  </si>
  <si>
    <t>PODRUŽNÝ MONTÁŽNÍ MATERIÁL K M21</t>
  </si>
  <si>
    <t>M-210800014-0</t>
  </si>
  <si>
    <t>VODIC CYY 6 ULOZ V TRUBKACH</t>
  </si>
  <si>
    <t>M-210800013-0</t>
  </si>
  <si>
    <t>VODIC CYY 4 ULOZ V TRUBKACH</t>
  </si>
  <si>
    <t>M-210810005-0</t>
  </si>
  <si>
    <t>KABEL SIL CYKY-CYKYM 750V 3x1,5 VOL</t>
  </si>
  <si>
    <t>M-210810006-0</t>
  </si>
  <si>
    <t>KABEL SIL CYKY-CYKYM 750V 3x2,5 VOL</t>
  </si>
  <si>
    <t>M-210810016-0</t>
  </si>
  <si>
    <t>KABEL SIL CYKY-CYKYM 750V 5x2,5 VOL</t>
  </si>
  <si>
    <t>M-210810047-0</t>
  </si>
  <si>
    <t>KABEL SIL CYKY-CYKYM 750V 3x4 VOL</t>
  </si>
  <si>
    <t>M-210810048-0</t>
  </si>
  <si>
    <t>KABEL SIL CYKY-CYKYM 750V 3x6 VOL</t>
  </si>
  <si>
    <t>M-210810017-0</t>
  </si>
  <si>
    <t>KABEL SIL CYKY-CYKYM 750V 5x4 VOL</t>
  </si>
  <si>
    <t>M-210810089-0</t>
  </si>
  <si>
    <t>KABEL SIL CYKY-CYKYM 1kV 5x25 VOL</t>
  </si>
  <si>
    <t>M-210810014-0</t>
  </si>
  <si>
    <t>KABEL SIL CYKY-CYKYM 750V 5x10 VOL</t>
  </si>
  <si>
    <t>M-210810018-0</t>
  </si>
  <si>
    <t>KABEL SIL CYKY-CYKYM 750V 7x1,5 VOL</t>
  </si>
  <si>
    <t>M-210901197-0</t>
  </si>
  <si>
    <t>KABEL SIL AYKY 1kV 5x185 VOLNE</t>
  </si>
  <si>
    <t>M-210901191-0</t>
  </si>
  <si>
    <t>KABEL SIL AYKY 1kV 5x35 VOLNE</t>
  </si>
  <si>
    <t>M-210010301-0</t>
  </si>
  <si>
    <t>KRABICE PRISTROJOVA BEZ ZAPOJENI</t>
  </si>
  <si>
    <t>MONTÁŽ PODLAHOVÝCH KRABIC, VAN A ZÁSUVKOVÝCH BOXŮ</t>
  </si>
  <si>
    <t>M-210010321-0</t>
  </si>
  <si>
    <t>KRABICE ODBOC KR 68 VCETNE ZAPOJENI</t>
  </si>
  <si>
    <t>M-210110001-0</t>
  </si>
  <si>
    <t>SPINAC NASTENNY JEDNOPOL OBYC</t>
  </si>
  <si>
    <t>M-210110041-0</t>
  </si>
  <si>
    <t>SPINAC ZAPUSTENY JEDNOPOL</t>
  </si>
  <si>
    <t>M-210110045-0</t>
  </si>
  <si>
    <t>SPINAC NÁSTENNY STRIDAVY</t>
  </si>
  <si>
    <t>M-210200004-0</t>
  </si>
  <si>
    <t>MONTAZ SVITID DO 60W STROPNI</t>
  </si>
  <si>
    <t>SNÍMAČ POHYBU OSOB VČETNĚ NASTAVENÍ</t>
  </si>
  <si>
    <t>M-210190006-0</t>
  </si>
  <si>
    <t>MONTAZ ROZVODNIC CELOPLECH 300kg</t>
  </si>
  <si>
    <t>M-210172208-0</t>
  </si>
  <si>
    <t>MONTAZ ROZVADECE VESTAVBA</t>
  </si>
  <si>
    <t>M-210010003-0</t>
  </si>
  <si>
    <t>TRUBKA OHEBNA POD OM TYP  23mm</t>
  </si>
  <si>
    <t>M-210010022-0</t>
  </si>
  <si>
    <t>TRUBKA TUHA PVC PEVNE ULOZENA 23mm</t>
  </si>
  <si>
    <t>M-210010021-0</t>
  </si>
  <si>
    <t>TRUBKA TUHA PVC PEVNE ULOZENA 16mm</t>
  </si>
  <si>
    <t>M-210020302-0</t>
  </si>
  <si>
    <t>ZLAB KABEL MARS 50/50mm</t>
  </si>
  <si>
    <t>M-210020304-0</t>
  </si>
  <si>
    <t>ZLAB KABEL MARS 100/50mm</t>
  </si>
  <si>
    <t>M-210020307-0</t>
  </si>
  <si>
    <t>ZLAB KABEL MARS 200 až 300/50mm</t>
  </si>
  <si>
    <t>M-210020311-0</t>
  </si>
  <si>
    <t>ZLAB KABEL MARS 500/100mm</t>
  </si>
  <si>
    <t>M-210111002-0</t>
  </si>
  <si>
    <t>ZASUVKA DOMOV,VESTAV 2P+Z</t>
  </si>
  <si>
    <t>M-210111003-0</t>
  </si>
  <si>
    <t>ZASUVKA DOMOV,VESTAV 3P+Z/N/</t>
  </si>
  <si>
    <t>MONTÁŽ PODLAHOVÁ KRABICE+VANA DO BETONU 24M</t>
  </si>
  <si>
    <t>M-210190151-0</t>
  </si>
  <si>
    <t>MONTAZ KRABICE,SKRINE-NEVYB 5kg</t>
  </si>
  <si>
    <t>M-210290741-0</t>
  </si>
  <si>
    <t>MONTAZ ELMOTORU 1kW VZDAL 5M</t>
  </si>
  <si>
    <t>M-210290742-0</t>
  </si>
  <si>
    <t>MONTAZ ELMOTORU 3kW VZDAL 5M</t>
  </si>
  <si>
    <t>M-210020902-0</t>
  </si>
  <si>
    <t>UCPAVKA PROTIPOZAR DVOJITA</t>
  </si>
  <si>
    <t>M-210100001-0</t>
  </si>
  <si>
    <t>UKONC VODICU-ROZVADEC,ZAP 2,5</t>
  </si>
  <si>
    <t>M-210100002-0</t>
  </si>
  <si>
    <t>UKONC VODICU-ROZVADEC,ZAP 6</t>
  </si>
  <si>
    <t>M-210100003-0</t>
  </si>
  <si>
    <t>UKONC VODICU-ROZVADEC,ZAP 16</t>
  </si>
  <si>
    <t>M-210100004-0</t>
  </si>
  <si>
    <t>UKONC VODICU-ROZVADEC,ZAP 25</t>
  </si>
  <si>
    <t>M-210100005-0</t>
  </si>
  <si>
    <t>UKONC VODICU-ROZVADEC,ZAP 35</t>
  </si>
  <si>
    <t>M-210100010-0</t>
  </si>
  <si>
    <t>UKONC VODICU-ROZVADEC,ZAP 150</t>
  </si>
  <si>
    <t>M-210100011-0</t>
  </si>
  <si>
    <t>UKONC VODICU-ROZVADEC,ZAP 185</t>
  </si>
  <si>
    <t>Jímací tyč 7500mm Al</t>
  </si>
  <si>
    <t>Jímací tyč 1500 mm Al</t>
  </si>
  <si>
    <t xml:space="preserve">Svorka k jímací tyči 1500 mm nerez </t>
  </si>
  <si>
    <t>Drát AlMgSi D8</t>
  </si>
  <si>
    <t>Uzemňovací bod nerez/FeZn-M12/M10</t>
  </si>
  <si>
    <t>Připojovací svorka pro připojení k uzemňovacímu bodu</t>
  </si>
  <si>
    <t>Svorka pro připojení uzem. bodu k drátu ZeZn D10</t>
  </si>
  <si>
    <t>DRÁT FEZN 10MM (0,61 kg/m)</t>
  </si>
  <si>
    <t>Svorka pro připojení křížení drátů a odbočky</t>
  </si>
  <si>
    <t>Svorka pro spojení drátu FeZn D10 s armováním</t>
  </si>
  <si>
    <t>Páska FeZn 40x5mm</t>
  </si>
  <si>
    <t>Páska FeZn 30x4mm</t>
  </si>
  <si>
    <t>Svorka pásek/pásek pro 40x5 mm</t>
  </si>
  <si>
    <t xml:space="preserve">Pásek nerez V4A 30x3,5 </t>
  </si>
  <si>
    <t>Spojka pásek/pásek</t>
  </si>
  <si>
    <t>Svorka KS</t>
  </si>
  <si>
    <t>Oddělovací jiskřiště TFS 100kA, 4kV, IP65, -20 až +80C</t>
  </si>
  <si>
    <t>Svorka nerez 10/10</t>
  </si>
  <si>
    <t>Svorka drát/pásek 40x5</t>
  </si>
  <si>
    <t>Číslo svodu</t>
  </si>
  <si>
    <t>Izolační páska Petrolat</t>
  </si>
  <si>
    <t>Trubka KG DN 400/2000</t>
  </si>
  <si>
    <t>Víko k trubce DN400</t>
  </si>
  <si>
    <t>Svorkovnice ekvipotenciální</t>
  </si>
  <si>
    <t>M-210220021-0</t>
  </si>
  <si>
    <t>VEDENI UZEM FeZn DO 120 MM2 V ZEMI</t>
  </si>
  <si>
    <t>M-210220002-0</t>
  </si>
  <si>
    <t>VEDENI UZEM FeZn D 10 MM POVRCH</t>
  </si>
  <si>
    <t>M-210192562-0</t>
  </si>
  <si>
    <t xml:space="preserve">SVORKOVNICE OCHRAN </t>
  </si>
  <si>
    <t>M-210220301-0</t>
  </si>
  <si>
    <t>SVORKA HROMOSVOD 2 SROUBY/SS,SR 03/</t>
  </si>
  <si>
    <t>MONTÁŽ UZEMNOVACÍ KRABICE+ZKUŠEBNÍ SVORKA</t>
  </si>
  <si>
    <t>MONTAZ UZEMNOVACÍHO BODU</t>
  </si>
  <si>
    <t>M-210220211-0</t>
  </si>
  <si>
    <t>TYC JIMACI,UPEV-STRES HREB 2M ZED</t>
  </si>
  <si>
    <t>M-210220201-0</t>
  </si>
  <si>
    <t>TYC JIMACI,UPEV-STRES HREB 6M ZED</t>
  </si>
  <si>
    <t>MONTAZ JISKRISTE TFS</t>
  </si>
  <si>
    <t xml:space="preserve">Datový server navigačního systému </t>
  </si>
  <si>
    <t>Administrace licence pro server, manuální pokladnu</t>
  </si>
  <si>
    <t>LCD Monitor</t>
  </si>
  <si>
    <t>GPPark – GPComm,  Systém vizualizace do 1000čidel</t>
  </si>
  <si>
    <t>Záložní zdroj</t>
  </si>
  <si>
    <t>SW pro tvorbu reportů a propojení na PS</t>
  </si>
  <si>
    <t>Display pro navigační systém (1 segment barva červená + zelená) - šipka nebo křížek vnitřní, případně možnost textu</t>
  </si>
  <si>
    <t xml:space="preserve">Display pro navigační systém (1 segment barva modrá) - znak ivalida </t>
  </si>
  <si>
    <t>Display pro navigační systém (1 segment barva modrá) - znak kočárek</t>
  </si>
  <si>
    <t xml:space="preserve">Převodník k display pro navigační systém GP FI - Di LED </t>
  </si>
  <si>
    <t xml:space="preserve">Napájecí zdroj 24V, 4,5A, </t>
  </si>
  <si>
    <t>Display pro navigační systém - zobrazování volných míst</t>
  </si>
  <si>
    <t>Obal pro Informační display pro navigační systém (3 segmenty)</t>
  </si>
  <si>
    <t>Obal pro Informační display pro navigační systém (4 segmenty)</t>
  </si>
  <si>
    <t>Obal pro Informační display pro navigační systém (5-tý a další segment, max. 9 segmentů)</t>
  </si>
  <si>
    <t>Konsole pro umístění kabelu - pro signalizační světlo a parkovací senzor</t>
  </si>
  <si>
    <t xml:space="preserve">Parkovací senzor bez signalizačního světla        </t>
  </si>
  <si>
    <t xml:space="preserve">Řídící jednotka pro navigační systém (max 256 připojených zažízení)       </t>
  </si>
  <si>
    <t>Signalizační světlo k parkovacímu senzoru LED červená/zelená/modrá bez nosného sloupku</t>
  </si>
  <si>
    <t>Box včetně zdroje  a komunikačního hubu pro navigační systém 3 větve</t>
  </si>
  <si>
    <t>Box včetně zdroje  a komunikačního hubu pro navigační systém 6 větví</t>
  </si>
  <si>
    <t>Zónová jednotka</t>
  </si>
  <si>
    <t xml:space="preserve">Dvoukanálový detektor </t>
  </si>
  <si>
    <t>Indukční smyčka + uložení</t>
  </si>
  <si>
    <t>Funkce POWER SAVE</t>
  </si>
  <si>
    <t>VAzba na EPS systém</t>
  </si>
  <si>
    <t>Dlouhodobě obsazené parkovací místo</t>
  </si>
  <si>
    <t>Časové řízení vypínání svitu R/G semaforů nad parkovacím domem</t>
  </si>
  <si>
    <t>PRAflaCom F 1x2x0,8</t>
  </si>
  <si>
    <t>UPT cat 6, bezhalogenové provedení</t>
  </si>
  <si>
    <t>M-22</t>
  </si>
  <si>
    <t>Montáž HW, instalace SW, požadované zaškolení obsluhy</t>
  </si>
  <si>
    <t>UTP cat6 bezhalogenové provedení</t>
  </si>
  <si>
    <t>Kamera otočná 360 st., 1,85 mm</t>
  </si>
  <si>
    <t>PFA 132-E přípojný box</t>
  </si>
  <si>
    <t>Kamera Doome, 2,7-12mm</t>
  </si>
  <si>
    <t>PFA 138-V2 přípojný box kulatý</t>
  </si>
  <si>
    <t>Kamera pevná 2,7-12 mm</t>
  </si>
  <si>
    <t>PFA 121-V2 zapojovací box hranatý</t>
  </si>
  <si>
    <t>NVR rekordér, 16xHDD, 4K, Rack</t>
  </si>
  <si>
    <t>HDD 4TB SATA do NVR</t>
  </si>
  <si>
    <t>Venkovní průmyslový switch s 8x PoE, 1GB</t>
  </si>
  <si>
    <t>Venkovní průmyslový switch s 16x PoE, 1GB</t>
  </si>
  <si>
    <t>Switch server s PoE, 24G/24+2x SFP, M</t>
  </si>
  <si>
    <t>Trubka pevná-instalační, bezhalogen, PPO 16mm, včetně příchytek, kolen, zaústění apod.</t>
  </si>
  <si>
    <t>Trubka ohebná, instalační 16mm</t>
  </si>
  <si>
    <t>M-220731042-0</t>
  </si>
  <si>
    <t>NAST KAMERY OTOCNE</t>
  </si>
  <si>
    <t>M-220731022-0</t>
  </si>
  <si>
    <t>MONTAZ KAMERY V KRYTU</t>
  </si>
  <si>
    <t>M-220731021-0</t>
  </si>
  <si>
    <t>MONTAZ KAMERY BEZ KRYTU</t>
  </si>
  <si>
    <t>M-220731061-0</t>
  </si>
  <si>
    <t>ZPROVOZNENI KAMERY VNITRNI</t>
  </si>
  <si>
    <t>M-220280511-0</t>
  </si>
  <si>
    <t>KABEL UTP 4x2x0,5 DO ZLABU</t>
  </si>
  <si>
    <t>M-210010121-0</t>
  </si>
  <si>
    <t>TRUBKA PE VOLNE ULOZENA 16,5mm</t>
  </si>
  <si>
    <t>M-210010002-0</t>
  </si>
  <si>
    <t>TRUBKA OHEBNA POD OM TYP 2316 16mm</t>
  </si>
  <si>
    <t>M-220700121-0</t>
  </si>
  <si>
    <t>MONTAZ KONEKTORU RJ45, cat 6</t>
  </si>
  <si>
    <t>M-220300601-0</t>
  </si>
  <si>
    <t>UKONCENI KAB 4x2x0,5</t>
  </si>
  <si>
    <t>M-220730361-0</t>
  </si>
  <si>
    <t>MONTAZ ROZBOC NA STENU</t>
  </si>
  <si>
    <t>MONTAZ, OZIVENÍ, NASTAVENÍ NVR REKORDER</t>
  </si>
  <si>
    <t>Datový rozvaděč  45U, 19", 800x800mm, včetně montáže</t>
  </si>
  <si>
    <t>Datový rozvaděč 15U, 19", 600x600mm, včetně montáže</t>
  </si>
  <si>
    <t>Vent. jednotka 2x ventilátor stropní s termostatem</t>
  </si>
  <si>
    <t>Polička pevná 19", 350mm, do 45kg</t>
  </si>
  <si>
    <t>Termostat-rozsah 0-60 ST. Celsia</t>
  </si>
  <si>
    <t>Montážní sada M6</t>
  </si>
  <si>
    <t>Napájecí panel 9x ZÁS. 230V + SPD T3</t>
  </si>
  <si>
    <t>Vyvazovací panel 19"</t>
  </si>
  <si>
    <t>Patch panel  24 port, Cat6</t>
  </si>
  <si>
    <t>Datová zásuvka jednonásobná, podlahový box</t>
  </si>
  <si>
    <t xml:space="preserve">Datová zás. dvojitá zapuštěná,Cat6, 2xRJ 45 kompletní </t>
  </si>
  <si>
    <t>Krabice KU68 uuniverzální</t>
  </si>
  <si>
    <t>LSOH 12vl. SM9/125, 3,8mm bezhalogenové provedení</t>
  </si>
  <si>
    <t>Optická vana s výsuvnou policí uz. klapkami 1U</t>
  </si>
  <si>
    <t>Optická vana s výsuvnou policí uz. klapkami 2U</t>
  </si>
  <si>
    <t>Čelo optické vany 1U pro 12SC</t>
  </si>
  <si>
    <t>Čelo optické vany 2U pro 48SC</t>
  </si>
  <si>
    <t>Adaptér LC SM OS duplex SX AD-LC-PC-OS-D</t>
  </si>
  <si>
    <t>Pigtail 50/125 LCupc MM OM2 1,5m balení 12ks-barvy</t>
  </si>
  <si>
    <t>Plechový žlab 100/50, FeZn včetně spojovacího, kotvícího a upevňovacího materiálu</t>
  </si>
  <si>
    <t>M-220320281-0</t>
  </si>
  <si>
    <t>MONTAZ ZASUVKY A KONTROLA VEDENI +SPEKTRÁLNÍ ANALÝZA</t>
  </si>
  <si>
    <t>ZLAB KABEL MARS 125/50mm</t>
  </si>
  <si>
    <t>ZAPOJENÍ PATCH PANEL CAT6 24 PORT</t>
  </si>
  <si>
    <t>KABEL UTP  4x2x0,5 DO ZLABU</t>
  </si>
  <si>
    <t>SVAROVANI OPTICKYCH VLAKEN VE SPOJCE SM/MM</t>
  </si>
  <si>
    <t>ZAKONCENI VLAKNA PIGTAILEM</t>
  </si>
  <si>
    <t>MERENI OPTICKÉHO VLAKNA, VCETNE VYPRACOVANI PROTOKOLU</t>
  </si>
  <si>
    <t>Sada pro nouzovou signalizaci WC invalida</t>
  </si>
  <si>
    <t>Krabice KU68 do SDK univerzální</t>
  </si>
  <si>
    <t>Kabel JYTY-O 5x1</t>
  </si>
  <si>
    <t>Trubka ohebná Monoflex 16mm</t>
  </si>
  <si>
    <t>MONTÁŽ KOMPLETNÍ SADA PRO NOUZOVOU SIGNALIZACI INVALIDA  WC</t>
  </si>
  <si>
    <t>M-211800702-0</t>
  </si>
  <si>
    <t>KABEL JYTY-CU FOLIE VOL UL 4x1MM</t>
  </si>
  <si>
    <t>Zvonkové tablo 2 tlačítka+přístupový systém RFID 125kHz, Stříška</t>
  </si>
  <si>
    <t>Zvonkové tablo 4 tlačítka+přístupový systém RFID 125kHz, Stříška</t>
  </si>
  <si>
    <t>Límec proti dešti nízký</t>
  </si>
  <si>
    <t>Zápustná montážní krabice</t>
  </si>
  <si>
    <t>Elektrický zámek DORCAS, úzký 16mm, 8-12V AC/DC</t>
  </si>
  <si>
    <t>Identifikační čip RFID, 125kHz, bezkontaktní-přívešek</t>
  </si>
  <si>
    <t>Domovní telefon, systém DUO+</t>
  </si>
  <si>
    <t>Spínaný síťový zdroj NMHDR 60-15, 15V/4A DC</t>
  </si>
  <si>
    <t>Kabel PRAFlaCom F 1x2x0,8</t>
  </si>
  <si>
    <t>Trubka ohebná Monoflex  16mm</t>
  </si>
  <si>
    <t>M-210860201-0</t>
  </si>
  <si>
    <t>KABEL SPEC 1x2x0,8 VOLNE</t>
  </si>
  <si>
    <t>MONTAZ KOMPLET, OZIVENÍ, ZPROVOZNENÍ</t>
  </si>
  <si>
    <t>Kabelový žlab plechový, perforovaný FeZn 50/50, vč. spojek a kotev</t>
  </si>
  <si>
    <t>Kabelový žlab plechový, perforovaný FeZn 100/50, vč. spojek a kotev</t>
  </si>
  <si>
    <t>ZLAB KABEL MARS 62/50mm</t>
  </si>
  <si>
    <t>HZS</t>
  </si>
  <si>
    <t>FOTODOKUMENTACE UZEMNĚNÍ, POKLÁDKA KABELÁŽE</t>
  </si>
  <si>
    <t>HOD</t>
  </si>
  <si>
    <t>PŘÍPRAVNÉ A POMOCNÉ PRÁCE MIMO SPECIFIKACI</t>
  </si>
  <si>
    <t>UČAST NA KD INVESTORA</t>
  </si>
  <si>
    <t>VÝCHOZÍ REVIZE LPS</t>
  </si>
  <si>
    <t>VÝCHOZÍ REVIZE ELEKTRO</t>
  </si>
  <si>
    <t>PŘEDEPSANÉ ZKOUŠKY, ZAŠKOLENÍ, ZKUŠEBNÍ PROVOZ</t>
  </si>
  <si>
    <t>DOPRACOVÁNÍ DÍLČÍCH ČÁSTÍ REALIZAČNÍ DOKUMENTACE</t>
  </si>
  <si>
    <t>ZAJIŠTĚNÍ DOKUMENTACE PRO ÚDRŽBU DLE ČSN EN 13460</t>
  </si>
  <si>
    <t>DOKUMENTACE SKUTEČNÉHO PROVEDENÍ STAVBY</t>
  </si>
  <si>
    <t>M21</t>
  </si>
  <si>
    <t>MONTÁŽE SILNOPROUD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</si>
  <si>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</si>
  <si>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</si>
  <si>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</si>
  <si>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</si>
  <si>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</si>
  <si>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</si>
  <si>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Bourání konstrukcí</t>
  </si>
  <si>
    <t>HSV CELKEM</t>
  </si>
  <si>
    <t>Montáže silnoproud</t>
  </si>
  <si>
    <t>MONTÁŽNÍ PRÁCE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</si>
  <si>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</si>
  <si>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</si>
  <si>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</si>
  <si>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</si>
  <si>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</si>
  <si>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</si>
  <si>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SO-02</t>
  </si>
  <si>
    <t/>
  </si>
  <si>
    <t>Kód stavby:</t>
  </si>
  <si>
    <t>Název stavby:</t>
  </si>
  <si>
    <t>SKP:</t>
  </si>
  <si>
    <t>Účelová M.J:</t>
  </si>
  <si>
    <t>AKADEMICKÉ NÁMĚSTÍ VČETNĚ PARKOVACÍHO DOMU</t>
  </si>
  <si>
    <t>Projektant:</t>
  </si>
  <si>
    <t>Objednatel:</t>
  </si>
  <si>
    <t>Počet listů:</t>
  </si>
  <si>
    <t>Zpracovatel:</t>
  </si>
  <si>
    <t>Bc. Jiří Novotný</t>
  </si>
  <si>
    <t>Statutární město Brno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</si>
  <si>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</si>
  <si>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</si>
  <si>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</si>
  <si>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</si>
  <si>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</si>
  <si>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</si>
  <si>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</si>
  <si>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</si>
  <si>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</si>
  <si>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</si>
  <si>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</si>
  <si>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</si>
  <si>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</si>
  <si>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</si>
  <si>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</si>
  <si>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</si>
  <si>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</si>
  <si>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</si>
  <si>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</si>
  <si>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</si>
  <si>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</si>
  <si>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</si>
  <si>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</si>
  <si>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</si>
  <si>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</si>
  <si>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</si>
  <si>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</si>
  <si>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</si>
  <si>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</si>
  <si>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</si>
  <si>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</si>
  <si>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</si>
  <si>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</si>
  <si>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</si>
  <si>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</si>
  <si>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</si>
  <si>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</si>
  <si>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</si>
  <si>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</si>
  <si>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</si>
  <si>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</si>
  <si>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</si>
  <si>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</si>
  <si>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</si>
  <si>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</si>
  <si>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</si>
  <si>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</si>
  <si>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</si>
  <si>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</si>
  <si>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</si>
  <si>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 xml:space="preserve">Při použití této dok. pro výběr zhotovitele se předpokládá, že účastníci výběrového řízení budou na potřebné odborné </t>
  </si>
  <si>
    <t>úrovni, nezbytné k dopracování realizační, výrobní a dílenské dokumentace, či jejich zajištění, stejně jako k následné</t>
  </si>
  <si>
    <t>realizaci díla a budou plně odpovědní za odborné stanovení celkového rozsahu činností a prací včetně potřebného</t>
  </si>
  <si>
    <t>materiálu, nezbytného ke zhotovení díla, na základě údajů definovaných v této projektové dokumentaci.</t>
  </si>
  <si>
    <t xml:space="preserve">Účastníci výběrového řízení jsou při tvorbě cenové nabídky povinni zohlednit všechny další nezbytné náklady spojené </t>
  </si>
  <si>
    <t>z realizací díla a to včetně těch, které nejsou přímo uvedeny, či přímo nevyplývají z této projektové dokumentace.</t>
  </si>
  <si>
    <t xml:space="preserve">Za případné chybějící položky v cenové nabídce, které budou potřebné pro realizaci díla, plně odpovídá účastník </t>
  </si>
  <si>
    <t>výběrového řízení. Souhlas s výše uvedeným vyjadřuje každý účastník výběrového řízení podáním cenové nabídky.</t>
  </si>
  <si>
    <t>REKAPITULACE OBJEKTŮ STAVBY</t>
  </si>
  <si>
    <t xml:space="preserve">Kód stavby : </t>
  </si>
  <si>
    <t xml:space="preserve">Název stavby : </t>
  </si>
  <si>
    <t xml:space="preserve">Datum: </t>
  </si>
  <si>
    <t>5/2021</t>
  </si>
  <si>
    <t>Místo stavby:</t>
  </si>
  <si>
    <t>NÁKLADY ZA JEDNOTLIVÉ STAVEBNÍ OBJEKTY</t>
  </si>
  <si>
    <t>Kód objektu</t>
  </si>
  <si>
    <t>Název objektu</t>
  </si>
  <si>
    <t>JKSO</t>
  </si>
  <si>
    <t>Cena bez DPH
(Kč)</t>
  </si>
  <si>
    <t>Cena s DPH
(Kč)</t>
  </si>
  <si>
    <t>CENA ZA STAVBU CELKEM</t>
  </si>
  <si>
    <t>SOUHRNNÝ LIST STAVBY</t>
  </si>
  <si>
    <t xml:space="preserve">Místo stavby: </t>
  </si>
  <si>
    <t xml:space="preserve">Projektant : </t>
  </si>
  <si>
    <t xml:space="preserve">IČO : </t>
  </si>
  <si>
    <t>665 42 201</t>
  </si>
  <si>
    <t xml:space="preserve">DIČ : </t>
  </si>
  <si>
    <t xml:space="preserve">Objednatel : </t>
  </si>
  <si>
    <t xml:space="preserve">Zpracovatel : </t>
  </si>
  <si>
    <t xml:space="preserve">Zhotovitel : </t>
  </si>
  <si>
    <t>Průzkumné, geodetické a projektové práce + Technologie + Mobiliář</t>
  </si>
  <si>
    <t>Cena bez DPH</t>
  </si>
  <si>
    <t>21% činí :</t>
  </si>
  <si>
    <t>15% činí :</t>
  </si>
  <si>
    <t>CENA CELKEM VČETNĚ DPH:</t>
  </si>
  <si>
    <t>Datum, razítko, podpis</t>
  </si>
  <si>
    <t>ROZPOČET STAVBY</t>
  </si>
  <si>
    <t>Stupeň projektové dokumentace:</t>
  </si>
  <si>
    <t>Celkový počet listů:</t>
  </si>
  <si>
    <t>LPS - HROMOSVODNÁ SOUSTAVA</t>
  </si>
  <si>
    <t>CCTV - KAMEROVÝ SYSTÉM</t>
  </si>
  <si>
    <t>SK - STRUKTUROVANÁ KABELÁŽ</t>
  </si>
  <si>
    <t>ELEKTROINSTALACE</t>
  </si>
  <si>
    <t>Objekt : SO-02 - ELEKTROINSTALACE</t>
  </si>
  <si>
    <t>NAVIGAČNÍ  SYSTÉM GP PGS</t>
  </si>
  <si>
    <r>
      <rPr>
        <b/>
        <sz val="7"/>
        <color theme="1"/>
        <rFont val="Arial"/>
        <family val="2"/>
        <charset val="238"/>
      </rPr>
      <t>UPS (U4BC033F00-0-00), 20 kVA / 18 kW + externí bateriový modul (1MBF48-040N4NP)</t>
    </r>
    <r>
      <rPr>
        <sz val="7"/>
        <color theme="1"/>
        <rFont val="Arial"/>
        <family val="2"/>
        <charset val="238"/>
      </rPr>
      <t>, doba zálohování 60 minut při zatížení 15 kW, Vstup: 3x 400V 3F + N, Nominální frekvence: 50/60 Hz, Účiník/THDi: 0,99 / &lt;3%, Výstup:  3x 400V 3F + N, Provozní účinnost - certifikovaná: 95%, propojení UPS-BAT do 1m, životnost akumulátorů 10 let dle norem Eurobat. Doprava zařízení od výrobce, předinstalační konzultace s technikem specialistou, složení na místě, nasunutí do stavebně připravené místnosti (předpokladem je bezbariérová trasa), elektroinstalace na připravenou silovou kabeláž vedoucí přímo ke koncovým prvkům a přívodní kabeláž, uvedení do provozu, provozní zkouška, dokumentace, zaškolení obsluhy</t>
    </r>
  </si>
  <si>
    <r>
      <rPr>
        <b/>
        <sz val="7"/>
        <color theme="1"/>
        <rFont val="Arial"/>
        <family val="2"/>
        <charset val="238"/>
      </rPr>
      <t xml:space="preserve">Záložní zdroj UPFD 403-215-060 </t>
    </r>
    <r>
      <rPr>
        <sz val="7"/>
        <color theme="1"/>
        <rFont val="Arial"/>
        <family val="2"/>
        <charset val="238"/>
      </rPr>
      <t>včetně dodávky, montáže. Výkon: 21,5 kW/400V, 230V, Vstupní síťové napětí: 400 VAC, 50 Hz, Výstupní napětí: 400V/230 VAC, Výstupní kmitočet: Proměnný (5-400Hz) nominál 50Hz, Fázové provedení: 3f/3f-1f, Interní systém: TRI/IT, Vstup připojovacích kabelů: Horní část; option zespodu, Jmenovité napětí akumulátorů: 576 VDC, Počet větví akumulátorů: 2, Doba zálohy: 60 minut, Počet akumulátorů v jedné větvi: 48.   Rozměr a počet skříní (vxšxh) mm: 1 x 1500x600x700, Rozměr a počet externích aku skříní (vxšxh) mm: 1 x 1500x600x700, Hmotnost skříně UPFD: 1x 145 kg, Hmotnost externí akumulátorové skříně: 1x 735 kg, Barva: RAL 7012, Připojení kabeláže: V zadní horní části, Příslušenství: 4,3" LCD TFT dotyková obrazovka + 1x Ethernet, Standardizace: Elektromagnetická kompatibilita (CEE 89/336), Standard EN 50091-2, Bezpečnost (CEE 73/23): Standard EN 50091-1, Prostředí: Provozní teplota UPFD: 5÷35°C (akumulátory do 25°C), Doporučený teplotní rozsah: 12÷25°C, Teplota skladování: 0÷35°C, Relativní vlhkost (bez kondenzace): ≤95%, Nadmořská výška: Max.1000m                                                                                                             Napěťová soustava: 3N+PE, 400V, TN-S
 Krytí IP20
 Výkon UPFD: výstup pro motorickou zátěž (celkem max.22 kW)
výstup pro napájení klapek /230VAC
 Vstupní jištění: 3x80A (jištěno uvnitř skříně UPFD)
 Vstupní svorky: 1. Napájení UPFD,
2. Total stop, bezpotenciálový kontakt
3. Povel chod z EPS, bezpotenciálový kontakt
Výstupní svorky:
1. 1x CHUC 13,5 kW/400V
2. 3x CHUC 2,5 kW/400V
3. 3x požární klapka 100W/400V
4. 4x požární roleta
5. EZS, ZDP                                                                                                          UPFD složená ze dvou skříní (1x výkonová jednotka + 1x externí bat.modul), akumulátory 60 minut, inteligentní nabíječ akumulátorů, řídicí jednotka , barevná dotyková obrazovka vč. vizualizačního SW s monitoringem jednotlivých zařízení, denním testovacím režimem, sériovou detekcí chyb, výpisem historií závad, motorová tlumivka, integrovaná distribuce, životnost akumulátorů 10 let dle norem Eurobat                                        Doprava zařízení od výrobce, předinstalační konzultace s technikem specialistou, složení na místě, nasunutí do stavebně připravené místnosti (předpokladem je bezbariérová trasa), elektroinstalace na připravenou silovou kabeláž vedoucí přímo ke koncovým prvkům a přívodní kabeláž, uvedení do provozu, provozní zkouška, dokumentace, zaškolení obsluhy</t>
    </r>
  </si>
  <si>
    <t>TOPNÝ KABEL NA POTRUBÍ S TERMOSTATEM FENIX PFP 100M/1260W</t>
  </si>
  <si>
    <t xml:space="preserve">Cenová úroveň : </t>
  </si>
  <si>
    <t>Samoreg. kabel_EM2_XR_PACK_33m</t>
  </si>
  <si>
    <t>Samoreg. kabel_EM2_XR_PACK_45m</t>
  </si>
  <si>
    <t>Samoreg. kabel_FROSTOP BLACK</t>
  </si>
  <si>
    <t>Spojka/koncovka pro FROSTOBLACK</t>
  </si>
  <si>
    <t>Řídící systém DEVIreg850</t>
  </si>
  <si>
    <t>Snímač kombi teplotně-vlhkostní</t>
  </si>
  <si>
    <t>Příchytka do odtokových žlabů</t>
  </si>
  <si>
    <t>Fixace (stahovací pásky)</t>
  </si>
  <si>
    <t>Montáž systému včetně regulace a dopravy</t>
  </si>
  <si>
    <t>BAL.</t>
  </si>
  <si>
    <t>SYSTÉM RATOP - OCHRANA VENKOVNÍCH PLOCH PŘED SNĚHEM A LEDEM: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</si>
</sst>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7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8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9" xfId="0" applyFont="1" applyFill="1" applyBorder="1" applyAlignment="1">
      <alignment horizontal="center"/>
    </xf>
    <xf numFmtId="0" fontId="1" fillId="0" borderId="36" xfId="0" applyFont="1" applyBorder="1" applyAlignment="1">
      <alignment horizontal="center" vertical="center"/>
    </xf>
    <xf numFmtId="0" fontId="1" fillId="2" borderId="35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2" borderId="37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9" xfId="0" applyFont="1" applyBorder="1"/>
    <xf numFmtId="0" fontId="5" fillId="0" borderId="40" xfId="0" applyFont="1" applyBorder="1"/>
    <xf numFmtId="0" fontId="5" fillId="0" borderId="42" xfId="0" applyFont="1" applyBorder="1"/>
    <xf numFmtId="0" fontId="5" fillId="0" borderId="43" xfId="0" applyFont="1" applyBorder="1"/>
    <xf numFmtId="0" fontId="0" fillId="0" borderId="1" xfId="0" applyBorder="1"/>
    <xf numFmtId="0" fontId="5" fillId="0" borderId="30" xfId="0" applyFont="1" applyBorder="1"/>
    <xf numFmtId="0" fontId="5" fillId="0" borderId="25" xfId="0" applyFont="1" applyBorder="1"/>
    <xf numFmtId="0" fontId="5" fillId="0" borderId="30" xfId="0" applyFont="1" applyBorder="1" applyAlignment="1">
      <alignment horizontal="right" vertical="center"/>
    </xf>
    <xf numFmtId="0" fontId="5" fillId="0" borderId="30" xfId="0" applyFont="1" applyBorder="1" applyAlignment="1">
      <alignment horizontal="left" vertical="center"/>
    </xf>
    <xf numFmtId="0" fontId="5" fillId="0" borderId="28" xfId="0" applyFont="1" applyBorder="1"/>
    <xf numFmtId="0" fontId="5" fillId="0" borderId="44" xfId="0" applyFont="1" applyBorder="1"/>
    <xf numFmtId="0" fontId="5" fillId="0" borderId="36" xfId="0" applyFont="1" applyBorder="1"/>
    <xf numFmtId="0" fontId="5" fillId="0" borderId="45" xfId="0" applyFont="1" applyBorder="1"/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46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4" fontId="1" fillId="0" borderId="48" xfId="0" applyNumberFormat="1" applyFont="1" applyBorder="1" applyAlignment="1">
      <alignment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0" xfId="0" applyFont="1" applyFill="1" applyBorder="1"/>
    <xf numFmtId="0" fontId="5" fillId="2" borderId="51" xfId="0" applyFont="1" applyFill="1" applyBorder="1"/>
    <xf numFmtId="164" fontId="5" fillId="2" borderId="47" xfId="0" applyNumberFormat="1" applyFont="1" applyFill="1" applyBorder="1" applyAlignment="1">
      <alignment vertical="center"/>
    </xf>
    <xf numFmtId="164" fontId="5" fillId="2" borderId="48" xfId="0" applyNumberFormat="1" applyFont="1" applyFill="1" applyBorder="1" applyAlignment="1">
      <alignment vertical="center"/>
    </xf>
    <xf numFmtId="0" fontId="0" fillId="0" borderId="2" xfId="0" applyBorder="1"/>
    <xf numFmtId="0" fontId="0" fillId="0" borderId="8" xfId="0" applyBorder="1"/>
    <xf numFmtId="0" fontId="0" fillId="0" borderId="4" xfId="0" applyBorder="1"/>
    <xf numFmtId="0" fontId="0" fillId="0" borderId="53" xfId="0" applyBorder="1"/>
    <xf numFmtId="0" fontId="0" fillId="0" borderId="30" xfId="0" applyBorder="1"/>
    <xf numFmtId="0" fontId="5" fillId="2" borderId="55" xfId="0" applyFont="1" applyFill="1" applyBorder="1"/>
    <xf numFmtId="0" fontId="5" fillId="2" borderId="56" xfId="0" applyFont="1" applyFill="1" applyBorder="1"/>
    <xf numFmtId="0" fontId="5" fillId="2" borderId="57" xfId="0" applyFont="1" applyFill="1" applyBorder="1"/>
    <xf numFmtId="0" fontId="5" fillId="2" borderId="57" xfId="0" applyFont="1" applyFill="1" applyBorder="1" applyAlignment="1">
      <alignment vertical="center"/>
    </xf>
    <xf numFmtId="0" fontId="0" fillId="0" borderId="12" xfId="0" applyBorder="1"/>
    <xf numFmtId="0" fontId="1" fillId="0" borderId="1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54" xfId="0" applyFont="1" applyBorder="1"/>
    <xf numFmtId="0" fontId="4" fillId="0" borderId="61" xfId="0" applyFont="1" applyBorder="1"/>
    <xf numFmtId="0" fontId="5" fillId="0" borderId="54" xfId="0" applyFont="1" applyBorder="1" applyAlignment="1">
      <alignment horizontal="left" vertical="center"/>
    </xf>
    <xf numFmtId="0" fontId="5" fillId="0" borderId="25" xfId="0" applyFont="1" applyBorder="1" applyAlignment="1">
      <alignment horizontal="right" vertical="center"/>
    </xf>
    <xf numFmtId="3" fontId="4" fillId="0" borderId="30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left" vertical="center"/>
    </xf>
    <xf numFmtId="3" fontId="5" fillId="2" borderId="20" xfId="0" applyNumberFormat="1" applyFont="1" applyFill="1" applyBorder="1" applyAlignment="1">
      <alignment vertical="center"/>
    </xf>
    <xf numFmtId="3" fontId="5" fillId="2" borderId="67" xfId="0" applyNumberFormat="1" applyFont="1" applyFill="1" applyBorder="1" applyAlignment="1">
      <alignment vertical="center"/>
    </xf>
    <xf numFmtId="0" fontId="4" fillId="2" borderId="21" xfId="0" applyFont="1" applyFill="1" applyBorder="1"/>
    <xf numFmtId="0" fontId="5" fillId="2" borderId="18" xfId="0" applyFont="1" applyFill="1" applyBorder="1" applyAlignment="1">
      <alignment horizontal="left" vertical="center"/>
    </xf>
    <xf numFmtId="3" fontId="5" fillId="2" borderId="18" xfId="0" applyNumberFormat="1" applyFont="1" applyFill="1" applyBorder="1" applyAlignment="1">
      <alignment vertical="center"/>
    </xf>
    <xf numFmtId="3" fontId="5" fillId="2" borderId="69" xfId="0" applyNumberFormat="1" applyFont="1" applyFill="1" applyBorder="1" applyAlignment="1">
      <alignment vertical="center"/>
    </xf>
    <xf numFmtId="0" fontId="0" fillId="0" borderId="70" xfId="0" applyFont="1" applyBorder="1" applyAlignment="1">
      <alignment horizontal="left" vertical="center"/>
    </xf>
    <xf numFmtId="49" fontId="0" fillId="0" borderId="71" xfId="0" applyNumberFormat="1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1" xfId="0" applyFont="1" applyBorder="1" applyAlignment="1">
      <alignment vertical="center"/>
    </xf>
    <xf numFmtId="3" fontId="0" fillId="0" borderId="31" xfId="0" applyNumberFormat="1" applyFont="1" applyBorder="1" applyAlignment="1">
      <alignment vertical="center"/>
    </xf>
    <xf numFmtId="0" fontId="0" fillId="0" borderId="52" xfId="0" applyBorder="1"/>
    <xf numFmtId="0" fontId="0" fillId="0" borderId="64" xfId="0" applyFont="1" applyBorder="1" applyAlignment="1">
      <alignment vertical="center"/>
    </xf>
    <xf numFmtId="4" fontId="0" fillId="0" borderId="75" xfId="0" applyNumberFormat="1" applyFont="1" applyBorder="1" applyAlignment="1">
      <alignment horizontal="right" vertical="center"/>
    </xf>
    <xf numFmtId="0" fontId="0" fillId="0" borderId="64" xfId="0" applyFont="1" applyBorder="1" applyAlignment="1">
      <alignment horizontal="center" vertical="center"/>
    </xf>
    <xf numFmtId="4" fontId="0" fillId="0" borderId="30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63" xfId="0" applyFont="1" applyBorder="1" applyAlignment="1">
      <alignment vertical="center"/>
    </xf>
    <xf numFmtId="3" fontId="0" fillId="0" borderId="78" xfId="0" applyNumberFormat="1" applyFont="1" applyBorder="1" applyAlignment="1">
      <alignment horizontal="right" vertical="center"/>
    </xf>
    <xf numFmtId="3" fontId="0" fillId="0" borderId="79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80" xfId="0" applyFont="1" applyBorder="1" applyAlignment="1">
      <alignment vertical="center"/>
    </xf>
    <xf numFmtId="0" fontId="0" fillId="0" borderId="87" xfId="0" applyFont="1" applyBorder="1" applyAlignment="1">
      <alignment vertical="center"/>
    </xf>
    <xf numFmtId="0" fontId="9" fillId="0" borderId="0" xfId="0" applyFont="1"/>
    <xf numFmtId="0" fontId="9" fillId="2" borderId="88" xfId="0" applyFont="1" applyFill="1" applyBorder="1" applyAlignment="1">
      <alignment horizontal="left" vertical="center"/>
    </xf>
    <xf numFmtId="0" fontId="0" fillId="0" borderId="3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49" fontId="0" fillId="2" borderId="49" xfId="0" applyNumberFormat="1" applyFont="1" applyFill="1" applyBorder="1" applyAlignment="1">
      <alignment vertical="center"/>
    </xf>
    <xf numFmtId="49" fontId="0" fillId="0" borderId="10" xfId="0" applyNumberFormat="1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34" xfId="0" applyFont="1" applyBorder="1" applyAlignment="1">
      <alignment vertical="center" wrapText="1"/>
    </xf>
    <xf numFmtId="0" fontId="0" fillId="0" borderId="53" xfId="0" applyFont="1" applyBorder="1" applyAlignment="1">
      <alignment horizontal="center" vertical="center"/>
    </xf>
    <xf numFmtId="3" fontId="0" fillId="0" borderId="34" xfId="0" applyNumberFormat="1" applyFont="1" applyBorder="1" applyAlignment="1">
      <alignment horizontal="right" vertical="center"/>
    </xf>
    <xf numFmtId="3" fontId="0" fillId="0" borderId="31" xfId="0" applyNumberFormat="1" applyFont="1" applyBorder="1" applyAlignment="1">
      <alignment horizontal="right" vertical="center"/>
    </xf>
    <xf numFmtId="3" fontId="9" fillId="2" borderId="56" xfId="0" applyNumberFormat="1" applyFont="1" applyFill="1" applyBorder="1" applyAlignment="1">
      <alignment horizontal="right" vertical="center"/>
    </xf>
    <xf numFmtId="3" fontId="9" fillId="2" borderId="58" xfId="0" applyNumberFormat="1" applyFont="1" applyFill="1" applyBorder="1" applyAlignment="1">
      <alignment horizontal="right" vertical="center"/>
    </xf>
    <xf numFmtId="49" fontId="0" fillId="0" borderId="9" xfId="0" applyNumberFormat="1" applyFont="1" applyBorder="1" applyAlignment="1">
      <alignment vertical="center"/>
    </xf>
    <xf numFmtId="49" fontId="0" fillId="0" borderId="31" xfId="0" applyNumberFormat="1" applyFont="1" applyBorder="1" applyAlignment="1">
      <alignment vertical="center"/>
    </xf>
    <xf numFmtId="0" fontId="0" fillId="0" borderId="53" xfId="0" applyFont="1" applyBorder="1" applyAlignment="1">
      <alignment horizontal="right" vertical="center"/>
    </xf>
    <xf numFmtId="0" fontId="9" fillId="2" borderId="58" xfId="0" applyFont="1" applyFill="1" applyBorder="1" applyAlignment="1">
      <alignment horizontal="left" vertical="center"/>
    </xf>
    <xf numFmtId="0" fontId="0" fillId="0" borderId="72" xfId="0" applyBorder="1"/>
    <xf numFmtId="0" fontId="11" fillId="0" borderId="4" xfId="0" applyFont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vertical="center"/>
    </xf>
    <xf numFmtId="164" fontId="1" fillId="0" borderId="46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164" fontId="1" fillId="0" borderId="48" xfId="0" applyNumberFormat="1" applyFont="1" applyFill="1" applyBorder="1" applyAlignment="1">
      <alignment vertical="center"/>
    </xf>
    <xf numFmtId="0" fontId="1" fillId="0" borderId="0" xfId="0" applyFont="1" applyFill="1"/>
    <xf numFmtId="0" fontId="11" fillId="3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0" xfId="0" applyAlignment="1"/>
    <xf numFmtId="0" fontId="0" fillId="0" borderId="8" xfId="0" applyBorder="1" applyAlignment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5" xfId="0" applyFont="1" applyBorder="1" applyAlignment="1">
      <alignment vertical="center"/>
    </xf>
    <xf numFmtId="0" fontId="0" fillId="0" borderId="1" xfId="0" applyBorder="1" applyAlignment="1"/>
    <xf numFmtId="0" fontId="0" fillId="0" borderId="53" xfId="0" applyBorder="1" applyAlignment="1"/>
    <xf numFmtId="0" fontId="0" fillId="0" borderId="1" xfId="0" applyFont="1" applyBorder="1" applyAlignment="1">
      <alignment vertical="center"/>
    </xf>
    <xf numFmtId="0" fontId="0" fillId="0" borderId="31" xfId="0" applyBorder="1" applyAlignment="1"/>
    <xf numFmtId="0" fontId="7" fillId="0" borderId="15" xfId="0" applyFont="1" applyBorder="1" applyAlignment="1">
      <alignment horizontal="center" vertical="center"/>
    </xf>
    <xf numFmtId="0" fontId="0" fillId="0" borderId="15" xfId="0" applyBorder="1" applyAlignment="1"/>
    <xf numFmtId="0" fontId="0" fillId="0" borderId="3" xfId="0" applyFont="1" applyBorder="1" applyAlignment="1">
      <alignment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9" xfId="0" applyBorder="1" applyAlignment="1"/>
    <xf numFmtId="49" fontId="0" fillId="2" borderId="52" xfId="0" applyNumberFormat="1" applyFont="1" applyFill="1" applyBorder="1" applyAlignment="1">
      <alignment vertical="center"/>
    </xf>
    <xf numFmtId="0" fontId="0" fillId="0" borderId="12" xfId="0" applyBorder="1" applyAlignment="1"/>
    <xf numFmtId="0" fontId="0" fillId="0" borderId="72" xfId="0" applyBorder="1" applyAlignment="1"/>
    <xf numFmtId="49" fontId="0" fillId="0" borderId="52" xfId="0" applyNumberFormat="1" applyFont="1" applyBorder="1" applyAlignment="1">
      <alignment vertical="center"/>
    </xf>
    <xf numFmtId="0" fontId="0" fillId="0" borderId="13" xfId="0" applyBorder="1" applyAlignment="1"/>
    <xf numFmtId="49" fontId="0" fillId="0" borderId="11" xfId="0" applyNumberFormat="1" applyFont="1" applyBorder="1" applyAlignment="1">
      <alignment vertical="center"/>
    </xf>
    <xf numFmtId="49" fontId="0" fillId="0" borderId="1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3" xfId="0" applyBorder="1" applyAlignment="1"/>
    <xf numFmtId="0" fontId="0" fillId="0" borderId="62" xfId="0" applyBorder="1" applyAlignment="1"/>
    <xf numFmtId="3" fontId="0" fillId="0" borderId="54" xfId="0" applyNumberFormat="1" applyFont="1" applyBorder="1" applyAlignment="1">
      <alignment horizontal="right" vertical="center"/>
    </xf>
    <xf numFmtId="49" fontId="0" fillId="0" borderId="14" xfId="0" applyNumberFormat="1" applyFont="1" applyBorder="1" applyAlignment="1">
      <alignment vertical="center"/>
    </xf>
    <xf numFmtId="0" fontId="0" fillId="0" borderId="74" xfId="0" applyBorder="1" applyAlignment="1"/>
    <xf numFmtId="49" fontId="0" fillId="0" borderId="15" xfId="0" applyNumberFormat="1" applyFont="1" applyBorder="1" applyAlignment="1">
      <alignment vertical="center"/>
    </xf>
    <xf numFmtId="0" fontId="0" fillId="0" borderId="16" xfId="0" applyBorder="1" applyAlignment="1"/>
    <xf numFmtId="0" fontId="8" fillId="0" borderId="21" xfId="0" applyFont="1" applyBorder="1" applyAlignment="1">
      <alignment horizontal="center" vertical="center"/>
    </xf>
    <xf numFmtId="0" fontId="0" fillId="0" borderId="57" xfId="0" applyBorder="1" applyAlignment="1"/>
    <xf numFmtId="0" fontId="0" fillId="0" borderId="58" xfId="0" applyBorder="1" applyAlignment="1"/>
    <xf numFmtId="0" fontId="0" fillId="0" borderId="63" xfId="0" applyFont="1" applyBorder="1" applyAlignment="1"/>
    <xf numFmtId="0" fontId="0" fillId="0" borderId="64" xfId="0" applyBorder="1" applyAlignment="1"/>
    <xf numFmtId="0" fontId="0" fillId="0" borderId="65" xfId="0" applyBorder="1" applyAlignment="1"/>
    <xf numFmtId="0" fontId="0" fillId="0" borderId="63" xfId="0" applyFont="1" applyBorder="1" applyAlignment="1">
      <alignment vertical="center"/>
    </xf>
    <xf numFmtId="0" fontId="0" fillId="0" borderId="73" xfId="0" applyBorder="1" applyAlignment="1"/>
    <xf numFmtId="3" fontId="0" fillId="0" borderId="75" xfId="0" applyNumberFormat="1" applyFont="1" applyBorder="1" applyAlignment="1">
      <alignment horizontal="right" vertical="center"/>
    </xf>
    <xf numFmtId="0" fontId="3" fillId="0" borderId="63" xfId="0" applyFont="1" applyBorder="1" applyAlignment="1">
      <alignment vertical="center"/>
    </xf>
    <xf numFmtId="3" fontId="3" fillId="0" borderId="75" xfId="0" applyNumberFormat="1" applyFont="1" applyBorder="1" applyAlignment="1">
      <alignment vertical="center"/>
    </xf>
    <xf numFmtId="0" fontId="3" fillId="0" borderId="64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66" xfId="0" applyBorder="1" applyAlignment="1"/>
    <xf numFmtId="3" fontId="0" fillId="0" borderId="20" xfId="0" applyNumberFormat="1" applyFont="1" applyBorder="1" applyAlignment="1">
      <alignment horizontal="right" vertical="center"/>
    </xf>
    <xf numFmtId="0" fontId="9" fillId="2" borderId="21" xfId="0" applyFont="1" applyFill="1" applyBorder="1" applyAlignment="1">
      <alignment horizontal="left" vertical="center"/>
    </xf>
    <xf numFmtId="3" fontId="9" fillId="2" borderId="57" xfId="0" applyNumberFormat="1" applyFont="1" applyFill="1" applyBorder="1" applyAlignment="1">
      <alignment horizontal="right" vertical="center"/>
    </xf>
    <xf numFmtId="0" fontId="0" fillId="0" borderId="30" xfId="0" applyFont="1" applyBorder="1" applyAlignment="1">
      <alignment vertical="center"/>
    </xf>
    <xf numFmtId="0" fontId="0" fillId="0" borderId="53" xfId="0" applyFont="1" applyBorder="1" applyAlignment="1"/>
    <xf numFmtId="0" fontId="0" fillId="0" borderId="4" xfId="0" applyFont="1" applyBorder="1" applyAlignment="1"/>
    <xf numFmtId="0" fontId="0" fillId="0" borderId="4" xfId="0" applyBorder="1" applyAlignment="1"/>
    <xf numFmtId="0" fontId="0" fillId="0" borderId="52" xfId="0" applyFont="1" applyBorder="1" applyAlignment="1">
      <alignment horizontal="center" vertical="center"/>
    </xf>
    <xf numFmtId="0" fontId="0" fillId="0" borderId="72" xfId="0" applyFont="1" applyBorder="1" applyAlignment="1"/>
    <xf numFmtId="49" fontId="0" fillId="0" borderId="30" xfId="0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0" fillId="0" borderId="68" xfId="0" applyBorder="1" applyAlignment="1"/>
    <xf numFmtId="49" fontId="0" fillId="2" borderId="4" xfId="0" applyNumberFormat="1" applyFont="1" applyFill="1" applyBorder="1" applyAlignment="1">
      <alignment vertical="center"/>
    </xf>
    <xf numFmtId="0" fontId="0" fillId="0" borderId="25" xfId="0" applyFont="1" applyBorder="1" applyAlignment="1">
      <alignment horizontal="left" vertical="center"/>
    </xf>
    <xf numFmtId="0" fontId="0" fillId="0" borderId="30" xfId="0" applyFont="1" applyBorder="1" applyAlignment="1">
      <alignment horizontal="left" vertical="center"/>
    </xf>
    <xf numFmtId="49" fontId="0" fillId="2" borderId="11" xfId="0" applyNumberFormat="1" applyFont="1" applyFill="1" applyBorder="1" applyAlignment="1">
      <alignment horizontal="left" vertical="center"/>
    </xf>
    <xf numFmtId="49" fontId="0" fillId="2" borderId="52" xfId="0" applyNumberFormat="1" applyFont="1" applyFill="1" applyBorder="1" applyAlignment="1">
      <alignment horizontal="left" vertical="center"/>
    </xf>
    <xf numFmtId="49" fontId="0" fillId="0" borderId="52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49" fontId="0" fillId="0" borderId="14" xfId="0" applyNumberFormat="1" applyFont="1" applyBorder="1" applyAlignment="1">
      <alignment horizontal="left" vertical="center"/>
    </xf>
    <xf numFmtId="0" fontId="0" fillId="0" borderId="75" xfId="0" applyFont="1" applyBorder="1" applyAlignment="1">
      <alignment horizontal="left" vertical="center"/>
    </xf>
    <xf numFmtId="0" fontId="0" fillId="0" borderId="64" xfId="0" applyFont="1" applyBorder="1" applyAlignment="1"/>
    <xf numFmtId="0" fontId="0" fillId="0" borderId="1" xfId="0" applyFont="1" applyBorder="1" applyAlignment="1"/>
    <xf numFmtId="49" fontId="0" fillId="0" borderId="64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left" vertical="center"/>
    </xf>
    <xf numFmtId="49" fontId="0" fillId="0" borderId="19" xfId="0" applyNumberFormat="1" applyFont="1" applyBorder="1" applyAlignment="1">
      <alignment horizontal="left" vertical="center"/>
    </xf>
    <xf numFmtId="0" fontId="0" fillId="0" borderId="63" xfId="0" applyFont="1" applyBorder="1" applyAlignment="1">
      <alignment horizontal="left" vertical="center"/>
    </xf>
    <xf numFmtId="49" fontId="0" fillId="0" borderId="64" xfId="0" applyNumberFormat="1" applyFont="1" applyBorder="1" applyAlignment="1">
      <alignment horizontal="left" vertical="center"/>
    </xf>
    <xf numFmtId="0" fontId="0" fillId="0" borderId="73" xfId="0" applyFont="1" applyBorder="1" applyAlignment="1"/>
    <xf numFmtId="0" fontId="0" fillId="0" borderId="75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0" fillId="0" borderId="24" xfId="0" applyBorder="1" applyAlignment="1"/>
    <xf numFmtId="0" fontId="0" fillId="0" borderId="26" xfId="0" applyBorder="1" applyAlignment="1">
      <alignment vertical="center"/>
    </xf>
    <xf numFmtId="0" fontId="0" fillId="0" borderId="76" xfId="0" applyBorder="1" applyAlignment="1"/>
    <xf numFmtId="0" fontId="0" fillId="0" borderId="64" xfId="0" applyBorder="1" applyAlignment="1">
      <alignment vertical="center"/>
    </xf>
    <xf numFmtId="0" fontId="0" fillId="0" borderId="73" xfId="0" applyBorder="1" applyAlignment="1">
      <alignment vertical="center"/>
    </xf>
    <xf numFmtId="0" fontId="0" fillId="0" borderId="64" xfId="0" applyFont="1" applyBorder="1" applyAlignment="1">
      <alignment vertical="center"/>
    </xf>
    <xf numFmtId="0" fontId="0" fillId="0" borderId="73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80" xfId="0" applyBorder="1" applyAlignment="1"/>
    <xf numFmtId="0" fontId="0" fillId="0" borderId="53" xfId="0" applyFont="1" applyBorder="1" applyAlignment="1">
      <alignment vertical="center"/>
    </xf>
    <xf numFmtId="0" fontId="0" fillId="0" borderId="23" xfId="0" applyFont="1" applyBorder="1" applyAlignment="1"/>
    <xf numFmtId="0" fontId="0" fillId="0" borderId="80" xfId="0" applyFont="1" applyBorder="1" applyAlignment="1"/>
    <xf numFmtId="0" fontId="3" fillId="0" borderId="82" xfId="0" applyFont="1" applyBorder="1" applyAlignment="1">
      <alignment vertical="center"/>
    </xf>
    <xf numFmtId="0" fontId="0" fillId="0" borderId="83" xfId="0" applyBorder="1" applyAlignment="1"/>
    <xf numFmtId="0" fontId="0" fillId="0" borderId="86" xfId="0" applyBorder="1" applyAlignment="1"/>
    <xf numFmtId="0" fontId="3" fillId="0" borderId="84" xfId="0" applyFont="1" applyBorder="1" applyAlignment="1">
      <alignment vertical="center"/>
    </xf>
    <xf numFmtId="0" fontId="0" fillId="0" borderId="85" xfId="0" applyBorder="1" applyAlignment="1"/>
    <xf numFmtId="49" fontId="0" fillId="0" borderId="25" xfId="0" applyNumberFormat="1" applyFont="1" applyBorder="1" applyAlignment="1">
      <alignment vertical="center"/>
    </xf>
    <xf numFmtId="0" fontId="0" fillId="0" borderId="77" xfId="0" applyBorder="1" applyAlignment="1"/>
    <xf numFmtId="3" fontId="0" fillId="0" borderId="30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81" xfId="0" applyBorder="1" applyAlignment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1" xfId="0" applyBorder="1" applyAlignment="1">
      <alignment vertical="center"/>
    </xf>
    <xf numFmtId="164" fontId="0" fillId="0" borderId="75" xfId="0" applyNumberFormat="1" applyFont="1" applyBorder="1" applyAlignment="1">
      <alignment horizontal="right" vertical="center"/>
    </xf>
    <xf numFmtId="0" fontId="0" fillId="0" borderId="64" xfId="0" applyBorder="1" applyAlignment="1">
      <alignment horizontal="right" vertical="center"/>
    </xf>
    <xf numFmtId="0" fontId="0" fillId="0" borderId="23" xfId="0" applyBorder="1" applyAlignment="1">
      <alignment vertical="center"/>
    </xf>
    <xf numFmtId="0" fontId="0" fillId="0" borderId="62" xfId="0" applyBorder="1" applyAlignment="1">
      <alignment vertical="center"/>
    </xf>
    <xf numFmtId="164" fontId="0" fillId="0" borderId="54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9" fontId="9" fillId="2" borderId="17" xfId="0" applyNumberFormat="1" applyFont="1" applyFill="1" applyBorder="1" applyAlignment="1">
      <alignment horizontal="left" vertical="center"/>
    </xf>
    <xf numFmtId="0" fontId="9" fillId="0" borderId="66" xfId="0" applyFont="1" applyBorder="1" applyAlignment="1"/>
    <xf numFmtId="3" fontId="9" fillId="2" borderId="66" xfId="0" applyNumberFormat="1" applyFont="1" applyFill="1" applyBorder="1" applyAlignment="1">
      <alignment horizontal="right" vertical="center"/>
    </xf>
    <xf numFmtId="0" fontId="1" fillId="0" borderId="38" xfId="0" applyFont="1" applyBorder="1" applyAlignment="1">
      <alignment horizontal="center" vertical="center"/>
    </xf>
    <xf numFmtId="0" fontId="0" fillId="0" borderId="60" xfId="0" applyBorder="1" applyAlignment="1"/>
    <xf numFmtId="0" fontId="1" fillId="0" borderId="41" xfId="0" applyFont="1" applyBorder="1" applyAlignment="1">
      <alignment horizontal="center" vertical="center"/>
    </xf>
    <xf numFmtId="0" fontId="0" fillId="0" borderId="59" xfId="0" applyBorder="1" applyAlignment="1"/>
    <xf numFmtId="0" fontId="1" fillId="0" borderId="54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3" fontId="5" fillId="2" borderId="18" xfId="0" applyNumberFormat="1" applyFont="1" applyFill="1" applyBorder="1" applyAlignment="1">
      <alignment horizontal="right" vertical="center"/>
    </xf>
    <xf numFmtId="0" fontId="1" fillId="0" borderId="2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workbookViewId="0">
      <selection activeCell="F55" sqref="F55"/>
    </sheetView>
  </sheetViews>
  <sheetFormatPr defaultRowHeight="12.75" x14ac:dyDescent="0.2"/>
  <sheetData>
    <row r="1" spans="1:9" ht="12.75" customHeight="1" x14ac:dyDescent="0.2">
      <c r="A1" s="58"/>
      <c r="B1" s="26"/>
      <c r="C1" s="26"/>
      <c r="D1" s="26"/>
      <c r="E1" s="26"/>
      <c r="F1" s="26"/>
      <c r="G1" s="26"/>
      <c r="H1" s="26"/>
      <c r="I1" s="57"/>
    </row>
    <row r="2" spans="1:9" ht="12.75" customHeight="1" x14ac:dyDescent="0.2">
      <c r="A2" s="56"/>
      <c r="I2" s="55"/>
    </row>
    <row r="3" spans="1:9" ht="12.75" customHeight="1" x14ac:dyDescent="0.2">
      <c r="A3" s="56"/>
      <c r="I3" s="55"/>
    </row>
    <row r="4" spans="1:9" ht="12.75" customHeight="1" x14ac:dyDescent="0.2">
      <c r="A4" s="56"/>
      <c r="I4" s="55"/>
    </row>
    <row r="5" spans="1:9" ht="12.75" customHeight="1" x14ac:dyDescent="0.2">
      <c r="A5" s="56"/>
      <c r="I5" s="55"/>
    </row>
    <row r="6" spans="1:9" ht="49.5" customHeight="1" x14ac:dyDescent="0.2">
      <c r="A6" s="138" t="s">
        <v>528</v>
      </c>
      <c r="B6" s="139"/>
      <c r="C6" s="139"/>
      <c r="D6" s="139"/>
      <c r="E6" s="139"/>
      <c r="F6" s="139"/>
      <c r="G6" s="139"/>
      <c r="H6" s="139"/>
      <c r="I6" s="140"/>
    </row>
    <row r="7" spans="1:9" ht="12.75" customHeight="1" x14ac:dyDescent="0.2">
      <c r="A7" s="56"/>
      <c r="I7" s="55"/>
    </row>
    <row r="8" spans="1:9" ht="49.5" customHeight="1" x14ac:dyDescent="0.2">
      <c r="A8" s="141"/>
      <c r="B8" s="139"/>
      <c r="C8" s="139"/>
      <c r="D8" s="139"/>
      <c r="E8" s="139"/>
      <c r="F8" s="139"/>
      <c r="G8" s="139"/>
      <c r="H8" s="139"/>
      <c r="I8" s="140"/>
    </row>
    <row r="9" spans="1:9" ht="12.75" customHeight="1" x14ac:dyDescent="0.2">
      <c r="A9" s="56"/>
      <c r="I9" s="55"/>
    </row>
    <row r="10" spans="1:9" ht="12.75" customHeight="1" x14ac:dyDescent="0.2">
      <c r="A10" s="56"/>
      <c r="I10" s="55"/>
    </row>
    <row r="11" spans="1:9" ht="12.75" customHeight="1" x14ac:dyDescent="0.2">
      <c r="A11" s="56"/>
      <c r="I11" s="55"/>
    </row>
    <row r="12" spans="1:9" ht="12.75" customHeight="1" x14ac:dyDescent="0.2">
      <c r="A12" s="56"/>
      <c r="I12" s="55"/>
    </row>
    <row r="13" spans="1:9" ht="12.75" customHeight="1" x14ac:dyDescent="0.2">
      <c r="A13" s="56"/>
      <c r="I13" s="55"/>
    </row>
    <row r="14" spans="1:9" ht="12.75" customHeight="1" x14ac:dyDescent="0.2">
      <c r="A14" s="56"/>
      <c r="I14" s="55"/>
    </row>
    <row r="15" spans="1:9" ht="12.75" customHeight="1" x14ac:dyDescent="0.2">
      <c r="A15" s="56"/>
      <c r="I15" s="55"/>
    </row>
    <row r="16" spans="1:9" ht="12.75" customHeight="1" x14ac:dyDescent="0.2">
      <c r="A16" s="56"/>
      <c r="I16" s="55"/>
    </row>
    <row r="17" spans="1:9" ht="12.75" customHeight="1" x14ac:dyDescent="0.2">
      <c r="A17" s="56"/>
      <c r="I17" s="55"/>
    </row>
    <row r="18" spans="1:9" ht="12.75" customHeight="1" x14ac:dyDescent="0.2">
      <c r="A18" s="56"/>
      <c r="I18" s="55"/>
    </row>
    <row r="19" spans="1:9" ht="12.75" customHeight="1" x14ac:dyDescent="0.2">
      <c r="A19" s="56"/>
      <c r="I19" s="55"/>
    </row>
    <row r="20" spans="1:9" ht="12.75" customHeight="1" x14ac:dyDescent="0.2">
      <c r="A20" s="56"/>
      <c r="I20" s="55"/>
    </row>
    <row r="21" spans="1:9" ht="12.75" customHeight="1" x14ac:dyDescent="0.2">
      <c r="A21" s="56"/>
      <c r="I21" s="55"/>
    </row>
    <row r="22" spans="1:9" ht="12.75" customHeight="1" x14ac:dyDescent="0.2">
      <c r="A22" s="56"/>
      <c r="I22" s="55"/>
    </row>
    <row r="23" spans="1:9" ht="12.75" customHeight="1" x14ac:dyDescent="0.2">
      <c r="A23" s="56"/>
      <c r="I23" s="55"/>
    </row>
    <row r="24" spans="1:9" ht="12.75" customHeight="1" x14ac:dyDescent="0.2">
      <c r="A24" s="56"/>
      <c r="I24" s="55"/>
    </row>
    <row r="25" spans="1:9" ht="12.75" customHeight="1" x14ac:dyDescent="0.2">
      <c r="A25" s="56"/>
      <c r="I25" s="55"/>
    </row>
    <row r="26" spans="1:9" ht="12.75" customHeight="1" x14ac:dyDescent="0.2">
      <c r="A26" s="56"/>
      <c r="I26" s="55"/>
    </row>
    <row r="27" spans="1:9" ht="12.75" customHeight="1" x14ac:dyDescent="0.2">
      <c r="A27" s="56"/>
      <c r="I27" s="55"/>
    </row>
    <row r="28" spans="1:9" ht="12.75" customHeight="1" x14ac:dyDescent="0.2">
      <c r="A28" s="56"/>
      <c r="I28" s="55"/>
    </row>
    <row r="29" spans="1:9" ht="12.75" customHeight="1" x14ac:dyDescent="0.2">
      <c r="A29" s="56"/>
      <c r="I29" s="55"/>
    </row>
    <row r="30" spans="1:9" ht="12.75" customHeight="1" x14ac:dyDescent="0.2">
      <c r="A30" s="141" t="s">
        <v>529</v>
      </c>
      <c r="B30" s="139"/>
      <c r="C30" s="139"/>
      <c r="D30" s="139"/>
      <c r="E30" s="139"/>
      <c r="F30" s="139"/>
      <c r="G30" s="139"/>
      <c r="H30" s="139"/>
      <c r="I30" s="140"/>
    </row>
    <row r="31" spans="1:9" ht="12.75" customHeight="1" x14ac:dyDescent="0.2">
      <c r="A31" s="56"/>
      <c r="I31" s="55"/>
    </row>
    <row r="32" spans="1:9" ht="12.75" customHeight="1" x14ac:dyDescent="0.2">
      <c r="A32" s="142"/>
      <c r="B32" s="139"/>
      <c r="C32" s="139"/>
      <c r="D32" s="139"/>
      <c r="E32" s="139"/>
      <c r="F32" s="139"/>
      <c r="G32" s="139"/>
      <c r="H32" s="139"/>
      <c r="I32" s="140"/>
    </row>
    <row r="33" spans="1:9" ht="12.75" customHeight="1" x14ac:dyDescent="0.2">
      <c r="A33" s="56"/>
      <c r="I33" s="55"/>
    </row>
    <row r="34" spans="1:9" ht="12.75" customHeight="1" x14ac:dyDescent="0.2">
      <c r="A34" s="56"/>
      <c r="I34" s="55"/>
    </row>
    <row r="35" spans="1:9" ht="12.75" customHeight="1" x14ac:dyDescent="0.2">
      <c r="A35" s="56"/>
      <c r="I35" s="55"/>
    </row>
    <row r="36" spans="1:9" ht="12.75" customHeight="1" x14ac:dyDescent="0.2">
      <c r="A36" s="56"/>
      <c r="I36" s="55"/>
    </row>
    <row r="37" spans="1:9" ht="12.75" customHeight="1" x14ac:dyDescent="0.2">
      <c r="A37" s="56"/>
      <c r="I37" s="55"/>
    </row>
    <row r="38" spans="1:9" ht="12.75" customHeight="1" x14ac:dyDescent="0.2">
      <c r="A38" s="56"/>
      <c r="I38" s="55"/>
    </row>
    <row r="39" spans="1:9" ht="12.75" customHeight="1" x14ac:dyDescent="0.2">
      <c r="A39" s="56"/>
      <c r="I39" s="55"/>
    </row>
    <row r="40" spans="1:9" ht="12.75" customHeight="1" x14ac:dyDescent="0.2">
      <c r="A40" s="56"/>
      <c r="I40" s="55"/>
    </row>
    <row r="41" spans="1:9" ht="12.75" customHeight="1" x14ac:dyDescent="0.2">
      <c r="A41" s="56"/>
      <c r="I41" s="55"/>
    </row>
    <row r="42" spans="1:9" ht="12.75" customHeight="1" x14ac:dyDescent="0.2">
      <c r="A42" s="56"/>
      <c r="I42" s="55"/>
    </row>
    <row r="43" spans="1:9" ht="12.75" customHeight="1" x14ac:dyDescent="0.2">
      <c r="A43" s="56"/>
      <c r="I43" s="55"/>
    </row>
    <row r="44" spans="1:9" ht="12.75" customHeight="1" x14ac:dyDescent="0.2">
      <c r="A44" s="56"/>
      <c r="I44" s="55"/>
    </row>
    <row r="45" spans="1:9" ht="12.75" customHeight="1" x14ac:dyDescent="0.2">
      <c r="A45" s="141" t="s">
        <v>530</v>
      </c>
      <c r="B45" s="139"/>
      <c r="C45" s="139"/>
      <c r="D45" s="139"/>
      <c r="E45" s="139"/>
      <c r="F45" s="139"/>
      <c r="G45" s="139"/>
      <c r="H45" s="139"/>
      <c r="I45" s="140"/>
    </row>
    <row r="46" spans="1:9" ht="12.75" customHeight="1" x14ac:dyDescent="0.2">
      <c r="A46" s="56"/>
      <c r="I46" s="55"/>
    </row>
    <row r="47" spans="1:9" ht="12.75" customHeight="1" x14ac:dyDescent="0.2">
      <c r="A47" s="56"/>
      <c r="I47" s="55"/>
    </row>
    <row r="48" spans="1:9" ht="12.75" customHeight="1" x14ac:dyDescent="0.2">
      <c r="A48" s="56"/>
      <c r="I48" s="55"/>
    </row>
    <row r="49" spans="1:9" ht="12.75" customHeight="1" x14ac:dyDescent="0.2">
      <c r="A49" s="87"/>
      <c r="B49" s="63"/>
      <c r="C49" s="63"/>
      <c r="D49" s="63"/>
      <c r="E49" s="63"/>
      <c r="F49" s="63"/>
      <c r="G49" s="63"/>
      <c r="H49" s="63"/>
      <c r="I49" s="125"/>
    </row>
  </sheetData>
  <mergeCells count="5">
    <mergeCell ref="A6:I6"/>
    <mergeCell ref="A8:I8"/>
    <mergeCell ref="A30:I30"/>
    <mergeCell ref="A32:I32"/>
    <mergeCell ref="A45:I45"/>
  </mergeCells>
  <printOptions horizontalCentered="1" vertic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workbookViewId="0">
      <selection activeCell="A13" sqref="A13:D13"/>
    </sheetView>
  </sheetViews>
  <sheetFormatPr defaultRowHeight="12.75" x14ac:dyDescent="0.2"/>
  <cols>
    <col min="1" max="1" width="17" customWidth="1"/>
    <col min="2" max="2" width="24.42578125" customWidth="1"/>
    <col min="3" max="3" width="2.5703125" customWidth="1"/>
    <col min="4" max="4" width="14.7109375" customWidth="1"/>
    <col min="5" max="5" width="7.28515625" customWidth="1"/>
    <col min="6" max="6" width="15.85546875" customWidth="1"/>
    <col min="7" max="7" width="3.5703125" customWidth="1"/>
  </cols>
  <sheetData>
    <row r="1" spans="1:7" s="3" customFormat="1" ht="28.5" customHeight="1" thickBot="1" x14ac:dyDescent="0.25">
      <c r="A1" s="148" t="s">
        <v>513</v>
      </c>
      <c r="B1" s="149"/>
      <c r="C1" s="149"/>
      <c r="D1" s="149"/>
      <c r="E1" s="149"/>
      <c r="F1" s="149"/>
      <c r="G1" s="149"/>
    </row>
    <row r="2" spans="1:7" s="3" customFormat="1" ht="12.95" customHeight="1" x14ac:dyDescent="0.2">
      <c r="A2" s="103" t="s">
        <v>501</v>
      </c>
      <c r="B2" s="150" t="s">
        <v>502</v>
      </c>
      <c r="C2" s="151"/>
      <c r="D2" s="152"/>
      <c r="E2" s="150" t="s">
        <v>503</v>
      </c>
      <c r="F2" s="151"/>
      <c r="G2" s="153"/>
    </row>
    <row r="3" spans="1:7" s="3" customFormat="1" ht="12.95" customHeight="1" x14ac:dyDescent="0.2">
      <c r="A3" s="105" t="s">
        <v>430</v>
      </c>
      <c r="B3" s="154" t="s">
        <v>435</v>
      </c>
      <c r="C3" s="155"/>
      <c r="D3" s="156"/>
      <c r="E3" s="157" t="s">
        <v>504</v>
      </c>
      <c r="F3" s="155"/>
      <c r="G3" s="158"/>
    </row>
    <row r="4" spans="1:7" s="3" customFormat="1" ht="12.95" customHeight="1" x14ac:dyDescent="0.2">
      <c r="A4" s="143" t="s">
        <v>514</v>
      </c>
      <c r="B4" s="144"/>
      <c r="C4" s="144"/>
      <c r="D4" s="144"/>
      <c r="E4" s="144"/>
      <c r="F4" s="144"/>
      <c r="G4" s="147"/>
    </row>
    <row r="5" spans="1:7" s="3" customFormat="1" ht="12.95" customHeight="1" x14ac:dyDescent="0.2">
      <c r="A5" s="159"/>
      <c r="B5" s="155"/>
      <c r="C5" s="155"/>
      <c r="D5" s="155"/>
      <c r="E5" s="155"/>
      <c r="F5" s="155"/>
      <c r="G5" s="158"/>
    </row>
    <row r="6" spans="1:7" s="3" customFormat="1" ht="12.95" customHeight="1" x14ac:dyDescent="0.2">
      <c r="A6" s="143" t="s">
        <v>515</v>
      </c>
      <c r="B6" s="144"/>
      <c r="C6" s="144"/>
      <c r="D6" s="145"/>
      <c r="E6" s="108" t="s">
        <v>516</v>
      </c>
      <c r="F6" s="146" t="s">
        <v>517</v>
      </c>
      <c r="G6" s="147"/>
    </row>
    <row r="7" spans="1:7" s="3" customFormat="1" ht="12.95" customHeight="1" x14ac:dyDescent="0.2">
      <c r="A7" s="159" t="s">
        <v>440</v>
      </c>
      <c r="B7" s="155"/>
      <c r="C7" s="155"/>
      <c r="D7" s="156"/>
      <c r="E7" s="97" t="s">
        <v>518</v>
      </c>
      <c r="F7" s="160"/>
      <c r="G7" s="158"/>
    </row>
    <row r="8" spans="1:7" s="3" customFormat="1" ht="12.95" customHeight="1" x14ac:dyDescent="0.2">
      <c r="A8" s="143" t="s">
        <v>519</v>
      </c>
      <c r="B8" s="144"/>
      <c r="C8" s="144"/>
      <c r="D8" s="145"/>
      <c r="E8" s="108" t="s">
        <v>516</v>
      </c>
      <c r="F8" s="146"/>
      <c r="G8" s="147"/>
    </row>
    <row r="9" spans="1:7" s="3" customFormat="1" ht="12.95" customHeight="1" x14ac:dyDescent="0.2">
      <c r="A9" s="159" t="s">
        <v>441</v>
      </c>
      <c r="B9" s="155"/>
      <c r="C9" s="155"/>
      <c r="D9" s="156"/>
      <c r="E9" s="97" t="s">
        <v>518</v>
      </c>
      <c r="F9" s="160"/>
      <c r="G9" s="158"/>
    </row>
    <row r="10" spans="1:7" s="3" customFormat="1" ht="12.95" customHeight="1" x14ac:dyDescent="0.2">
      <c r="A10" s="143" t="s">
        <v>520</v>
      </c>
      <c r="B10" s="144"/>
      <c r="C10" s="144"/>
      <c r="D10" s="145"/>
      <c r="E10" s="108" t="s">
        <v>516</v>
      </c>
      <c r="F10" s="146"/>
      <c r="G10" s="147"/>
    </row>
    <row r="11" spans="1:7" s="3" customFormat="1" ht="12.95" customHeight="1" x14ac:dyDescent="0.2">
      <c r="A11" s="159" t="s">
        <v>430</v>
      </c>
      <c r="B11" s="155"/>
      <c r="C11" s="155"/>
      <c r="D11" s="156"/>
      <c r="E11" s="97" t="s">
        <v>518</v>
      </c>
      <c r="F11" s="160"/>
      <c r="G11" s="158"/>
    </row>
    <row r="12" spans="1:7" s="3" customFormat="1" ht="12.95" customHeight="1" x14ac:dyDescent="0.2">
      <c r="A12" s="143" t="s">
        <v>521</v>
      </c>
      <c r="B12" s="144"/>
      <c r="C12" s="144"/>
      <c r="D12" s="145"/>
      <c r="E12" s="108" t="s">
        <v>516</v>
      </c>
      <c r="F12" s="146"/>
      <c r="G12" s="147"/>
    </row>
    <row r="13" spans="1:7" s="3" customFormat="1" ht="12.95" customHeight="1" thickBot="1" x14ac:dyDescent="0.25">
      <c r="A13" s="165"/>
      <c r="B13" s="149"/>
      <c r="C13" s="149"/>
      <c r="D13" s="166"/>
      <c r="E13" s="97" t="s">
        <v>518</v>
      </c>
      <c r="F13" s="167"/>
      <c r="G13" s="168"/>
    </row>
    <row r="14" spans="1:7" s="3" customFormat="1" ht="28.5" customHeight="1" thickBot="1" x14ac:dyDescent="0.25">
      <c r="A14" s="169" t="s">
        <v>446</v>
      </c>
      <c r="B14" s="170"/>
      <c r="C14" s="170"/>
      <c r="D14" s="170"/>
      <c r="E14" s="170"/>
      <c r="F14" s="170"/>
      <c r="G14" s="171"/>
    </row>
    <row r="15" spans="1:7" s="3" customFormat="1" ht="12.95" customHeight="1" x14ac:dyDescent="0.2">
      <c r="A15" s="161" t="s">
        <v>447</v>
      </c>
      <c r="B15" s="162"/>
      <c r="C15" s="162"/>
      <c r="D15" s="163"/>
      <c r="E15" s="164">
        <f>'KRYCÍ LIST'!E20</f>
        <v>0</v>
      </c>
      <c r="F15" s="162"/>
      <c r="G15" s="121" t="s">
        <v>488</v>
      </c>
    </row>
    <row r="16" spans="1:7" s="3" customFormat="1" ht="12.95" customHeight="1" x14ac:dyDescent="0.2">
      <c r="A16" s="175" t="s">
        <v>522</v>
      </c>
      <c r="B16" s="173"/>
      <c r="C16" s="173"/>
      <c r="D16" s="176"/>
      <c r="E16" s="177">
        <f>SUM('KRYCÍ LIST'!E21:'KRYCÍ LIST'!E23)</f>
        <v>0</v>
      </c>
      <c r="F16" s="173"/>
      <c r="G16" s="122" t="s">
        <v>488</v>
      </c>
    </row>
    <row r="17" spans="1:7" s="3" customFormat="1" ht="12.95" customHeight="1" x14ac:dyDescent="0.2">
      <c r="A17" s="175" t="s">
        <v>448</v>
      </c>
      <c r="B17" s="173"/>
      <c r="C17" s="173"/>
      <c r="D17" s="176"/>
      <c r="E17" s="177">
        <f>'KRYCÍ LIST'!E25</f>
        <v>0</v>
      </c>
      <c r="F17" s="173"/>
      <c r="G17" s="122" t="s">
        <v>488</v>
      </c>
    </row>
    <row r="18" spans="1:7" s="3" customFormat="1" ht="12.95" customHeight="1" x14ac:dyDescent="0.2">
      <c r="A18" s="175" t="s">
        <v>474</v>
      </c>
      <c r="B18" s="173"/>
      <c r="C18" s="173"/>
      <c r="D18" s="176"/>
      <c r="E18" s="177">
        <f>'KRYCÍ LIST'!E26</f>
        <v>0</v>
      </c>
      <c r="F18" s="173"/>
      <c r="G18" s="122" t="s">
        <v>488</v>
      </c>
    </row>
    <row r="19" spans="1:7" s="3" customFormat="1" ht="12.95" customHeight="1" x14ac:dyDescent="0.2">
      <c r="A19" s="175" t="s">
        <v>475</v>
      </c>
      <c r="B19" s="173"/>
      <c r="C19" s="173"/>
      <c r="D19" s="176"/>
      <c r="E19" s="177">
        <f>'KRYCÍ LIST'!E27</f>
        <v>0</v>
      </c>
      <c r="F19" s="173"/>
      <c r="G19" s="122" t="s">
        <v>488</v>
      </c>
    </row>
    <row r="20" spans="1:7" s="3" customFormat="1" ht="12.95" customHeight="1" x14ac:dyDescent="0.2">
      <c r="A20" s="172"/>
      <c r="B20" s="173"/>
      <c r="C20" s="173"/>
      <c r="D20" s="173"/>
      <c r="E20" s="173"/>
      <c r="F20" s="173"/>
      <c r="G20" s="174"/>
    </row>
    <row r="21" spans="1:7" s="3" customFormat="1" ht="12.95" customHeight="1" x14ac:dyDescent="0.2">
      <c r="A21" s="178" t="s">
        <v>523</v>
      </c>
      <c r="B21" s="173"/>
      <c r="C21" s="173"/>
      <c r="D21" s="176"/>
      <c r="E21" s="179">
        <f>'KRYCÍ LIST'!E28</f>
        <v>0</v>
      </c>
      <c r="F21" s="180"/>
      <c r="G21" s="122" t="s">
        <v>488</v>
      </c>
    </row>
    <row r="22" spans="1:7" s="3" customFormat="1" ht="12.95" customHeight="1" x14ac:dyDescent="0.2">
      <c r="A22" s="172"/>
      <c r="B22" s="173"/>
      <c r="C22" s="173"/>
      <c r="D22" s="173"/>
      <c r="E22" s="173"/>
      <c r="F22" s="173"/>
      <c r="G22" s="174"/>
    </row>
    <row r="23" spans="1:7" s="3" customFormat="1" ht="12.95" customHeight="1" x14ac:dyDescent="0.2">
      <c r="A23" s="175" t="s">
        <v>486</v>
      </c>
      <c r="B23" s="173"/>
      <c r="C23" s="173"/>
      <c r="D23" s="123" t="s">
        <v>524</v>
      </c>
      <c r="E23" s="177">
        <f>'KRYCÍ LIST'!H35</f>
        <v>0</v>
      </c>
      <c r="F23" s="173"/>
      <c r="G23" s="122" t="s">
        <v>488</v>
      </c>
    </row>
    <row r="24" spans="1:7" s="3" customFormat="1" ht="12.95" customHeight="1" x14ac:dyDescent="0.2">
      <c r="A24" s="175" t="s">
        <v>489</v>
      </c>
      <c r="B24" s="173"/>
      <c r="C24" s="173"/>
      <c r="D24" s="123" t="s">
        <v>524</v>
      </c>
      <c r="E24" s="177">
        <f>'KRYCÍ LIST'!H36</f>
        <v>0</v>
      </c>
      <c r="F24" s="173"/>
      <c r="G24" s="122" t="s">
        <v>488</v>
      </c>
    </row>
    <row r="25" spans="1:7" s="3" customFormat="1" ht="12.95" customHeight="1" x14ac:dyDescent="0.2">
      <c r="A25" s="175" t="s">
        <v>486</v>
      </c>
      <c r="B25" s="173"/>
      <c r="C25" s="173"/>
      <c r="D25" s="123" t="s">
        <v>525</v>
      </c>
      <c r="E25" s="177">
        <f>'KRYCÍ LIST'!H37</f>
        <v>0</v>
      </c>
      <c r="F25" s="173"/>
      <c r="G25" s="122" t="s">
        <v>488</v>
      </c>
    </row>
    <row r="26" spans="1:7" s="3" customFormat="1" ht="12.95" customHeight="1" thickBot="1" x14ac:dyDescent="0.25">
      <c r="A26" s="181" t="s">
        <v>489</v>
      </c>
      <c r="B26" s="182"/>
      <c r="C26" s="182"/>
      <c r="D26" s="123" t="s">
        <v>525</v>
      </c>
      <c r="E26" s="183">
        <f>'KRYCÍ LIST'!H38</f>
        <v>0</v>
      </c>
      <c r="F26" s="182"/>
      <c r="G26" s="122" t="s">
        <v>488</v>
      </c>
    </row>
    <row r="27" spans="1:7" s="3" customFormat="1" ht="19.5" customHeight="1" thickBot="1" x14ac:dyDescent="0.25">
      <c r="A27" s="184" t="s">
        <v>526</v>
      </c>
      <c r="B27" s="170"/>
      <c r="C27" s="170"/>
      <c r="D27" s="170"/>
      <c r="E27" s="185">
        <f>SUM(E23:E26)</f>
        <v>0</v>
      </c>
      <c r="F27" s="170"/>
      <c r="G27" s="124" t="s">
        <v>488</v>
      </c>
    </row>
    <row r="29" spans="1:7" s="3" customFormat="1" x14ac:dyDescent="0.2">
      <c r="A29" s="186" t="s">
        <v>436</v>
      </c>
      <c r="B29" s="187"/>
      <c r="D29" s="186" t="s">
        <v>439</v>
      </c>
      <c r="E29" s="144"/>
      <c r="F29" s="144"/>
      <c r="G29" s="145"/>
    </row>
    <row r="30" spans="1:7" s="3" customFormat="1" x14ac:dyDescent="0.2">
      <c r="A30" s="188"/>
      <c r="B30" s="140"/>
      <c r="D30" s="188"/>
      <c r="E30" s="139"/>
      <c r="F30" s="139"/>
      <c r="G30" s="140"/>
    </row>
    <row r="31" spans="1:7" x14ac:dyDescent="0.2">
      <c r="A31" s="189"/>
      <c r="B31" s="140"/>
      <c r="D31" s="189"/>
      <c r="E31" s="139"/>
      <c r="F31" s="139"/>
      <c r="G31" s="140"/>
    </row>
    <row r="32" spans="1:7" x14ac:dyDescent="0.2">
      <c r="A32" s="189"/>
      <c r="B32" s="140"/>
      <c r="D32" s="189"/>
      <c r="E32" s="139"/>
      <c r="F32" s="139"/>
      <c r="G32" s="140"/>
    </row>
    <row r="33" spans="1:7" x14ac:dyDescent="0.2">
      <c r="A33" s="189"/>
      <c r="B33" s="140"/>
      <c r="D33" s="189"/>
      <c r="E33" s="139"/>
      <c r="F33" s="139"/>
      <c r="G33" s="140"/>
    </row>
    <row r="34" spans="1:7" x14ac:dyDescent="0.2">
      <c r="A34" s="189"/>
      <c r="B34" s="140"/>
      <c r="D34" s="189"/>
      <c r="E34" s="139"/>
      <c r="F34" s="139"/>
      <c r="G34" s="140"/>
    </row>
    <row r="35" spans="1:7" x14ac:dyDescent="0.2">
      <c r="A35" s="189"/>
      <c r="B35" s="140"/>
      <c r="D35" s="189"/>
      <c r="E35" s="139"/>
      <c r="F35" s="139"/>
      <c r="G35" s="140"/>
    </row>
    <row r="36" spans="1:7" x14ac:dyDescent="0.2">
      <c r="A36" s="189"/>
      <c r="B36" s="140"/>
      <c r="D36" s="189"/>
      <c r="E36" s="139"/>
      <c r="F36" s="139"/>
      <c r="G36" s="140"/>
    </row>
    <row r="37" spans="1:7" x14ac:dyDescent="0.2">
      <c r="A37" s="189"/>
      <c r="B37" s="140"/>
      <c r="D37" s="189"/>
      <c r="E37" s="139"/>
      <c r="F37" s="139"/>
      <c r="G37" s="140"/>
    </row>
    <row r="38" spans="1:7" x14ac:dyDescent="0.2">
      <c r="A38" s="189"/>
      <c r="B38" s="140"/>
      <c r="D38" s="189"/>
      <c r="E38" s="139"/>
      <c r="F38" s="139"/>
      <c r="G38" s="140"/>
    </row>
    <row r="39" spans="1:7" s="3" customFormat="1" x14ac:dyDescent="0.2">
      <c r="A39" s="190" t="s">
        <v>527</v>
      </c>
      <c r="B39" s="191"/>
      <c r="D39" s="190" t="s">
        <v>527</v>
      </c>
      <c r="E39" s="155"/>
      <c r="F39" s="155"/>
      <c r="G39" s="156"/>
    </row>
    <row r="41" spans="1:7" s="3" customFormat="1" x14ac:dyDescent="0.2">
      <c r="A41" s="186" t="s">
        <v>437</v>
      </c>
      <c r="B41" s="187"/>
      <c r="D41" s="186" t="s">
        <v>445</v>
      </c>
      <c r="E41" s="144"/>
      <c r="F41" s="144"/>
      <c r="G41" s="145"/>
    </row>
    <row r="42" spans="1:7" s="3" customFormat="1" x14ac:dyDescent="0.2">
      <c r="A42" s="188"/>
      <c r="B42" s="140"/>
      <c r="D42" s="188"/>
      <c r="E42" s="139"/>
      <c r="F42" s="139"/>
      <c r="G42" s="140"/>
    </row>
    <row r="43" spans="1:7" x14ac:dyDescent="0.2">
      <c r="A43" s="189"/>
      <c r="B43" s="140"/>
      <c r="D43" s="189"/>
      <c r="E43" s="139"/>
      <c r="F43" s="139"/>
      <c r="G43" s="140"/>
    </row>
    <row r="44" spans="1:7" x14ac:dyDescent="0.2">
      <c r="A44" s="189"/>
      <c r="B44" s="140"/>
      <c r="D44" s="189"/>
      <c r="E44" s="139"/>
      <c r="F44" s="139"/>
      <c r="G44" s="140"/>
    </row>
    <row r="45" spans="1:7" x14ac:dyDescent="0.2">
      <c r="A45" s="189"/>
      <c r="B45" s="140"/>
      <c r="D45" s="189"/>
      <c r="E45" s="139"/>
      <c r="F45" s="139"/>
      <c r="G45" s="140"/>
    </row>
    <row r="46" spans="1:7" x14ac:dyDescent="0.2">
      <c r="A46" s="189"/>
      <c r="B46" s="140"/>
      <c r="D46" s="189"/>
      <c r="E46" s="139"/>
      <c r="F46" s="139"/>
      <c r="G46" s="140"/>
    </row>
    <row r="47" spans="1:7" x14ac:dyDescent="0.2">
      <c r="A47" s="189"/>
      <c r="B47" s="140"/>
      <c r="D47" s="189"/>
      <c r="E47" s="139"/>
      <c r="F47" s="139"/>
      <c r="G47" s="140"/>
    </row>
    <row r="48" spans="1:7" x14ac:dyDescent="0.2">
      <c r="A48" s="189"/>
      <c r="B48" s="140"/>
      <c r="D48" s="189"/>
      <c r="E48" s="139"/>
      <c r="F48" s="139"/>
      <c r="G48" s="140"/>
    </row>
    <row r="49" spans="1:7" x14ac:dyDescent="0.2">
      <c r="A49" s="189"/>
      <c r="B49" s="140"/>
      <c r="D49" s="189"/>
      <c r="E49" s="139"/>
      <c r="F49" s="139"/>
      <c r="G49" s="140"/>
    </row>
    <row r="50" spans="1:7" x14ac:dyDescent="0.2">
      <c r="A50" s="189"/>
      <c r="B50" s="140"/>
      <c r="D50" s="189"/>
      <c r="E50" s="139"/>
      <c r="F50" s="139"/>
      <c r="G50" s="140"/>
    </row>
    <row r="51" spans="1:7" s="3" customFormat="1" x14ac:dyDescent="0.2">
      <c r="A51" s="190" t="s">
        <v>527</v>
      </c>
      <c r="B51" s="191"/>
      <c r="D51" s="190" t="s">
        <v>527</v>
      </c>
      <c r="E51" s="155"/>
      <c r="F51" s="155"/>
      <c r="G51" s="156"/>
    </row>
  </sheetData>
  <mergeCells count="60">
    <mergeCell ref="A51:B51"/>
    <mergeCell ref="D41:G41"/>
    <mergeCell ref="D42:G50"/>
    <mergeCell ref="D51:G51"/>
    <mergeCell ref="A39:B39"/>
    <mergeCell ref="D30:G38"/>
    <mergeCell ref="D39:G39"/>
    <mergeCell ref="A41:B41"/>
    <mergeCell ref="A42:B50"/>
    <mergeCell ref="A30:B38"/>
    <mergeCell ref="A26:C26"/>
    <mergeCell ref="E26:F26"/>
    <mergeCell ref="A27:D27"/>
    <mergeCell ref="E27:F27"/>
    <mergeCell ref="A29:B29"/>
    <mergeCell ref="D29:G29"/>
    <mergeCell ref="A23:C23"/>
    <mergeCell ref="E23:F23"/>
    <mergeCell ref="A24:C24"/>
    <mergeCell ref="E24:F24"/>
    <mergeCell ref="A25:C25"/>
    <mergeCell ref="E25:F25"/>
    <mergeCell ref="A22:G22"/>
    <mergeCell ref="A16:D16"/>
    <mergeCell ref="E16:F16"/>
    <mergeCell ref="A17:D17"/>
    <mergeCell ref="E17:F17"/>
    <mergeCell ref="A18:D18"/>
    <mergeCell ref="E18:F18"/>
    <mergeCell ref="A19:D19"/>
    <mergeCell ref="E19:F19"/>
    <mergeCell ref="A20:G20"/>
    <mergeCell ref="A21:D21"/>
    <mergeCell ref="E21:F21"/>
    <mergeCell ref="A15:D15"/>
    <mergeCell ref="E15:F15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  <mergeCell ref="A14:G14"/>
    <mergeCell ref="A8:D8"/>
    <mergeCell ref="F8:G8"/>
    <mergeCell ref="A1:G1"/>
    <mergeCell ref="B2:D2"/>
    <mergeCell ref="E2:G2"/>
    <mergeCell ref="B3:D3"/>
    <mergeCell ref="E3:G3"/>
    <mergeCell ref="A4:G4"/>
    <mergeCell ref="A5:G5"/>
    <mergeCell ref="A6:D6"/>
    <mergeCell ref="F6:G6"/>
    <mergeCell ref="A7:D7"/>
    <mergeCell ref="F7:G7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>
      <selection activeCell="B18" sqref="B18"/>
    </sheetView>
  </sheetViews>
  <sheetFormatPr defaultRowHeight="12.75" x14ac:dyDescent="0.2"/>
  <cols>
    <col min="1" max="1" width="17" customWidth="1"/>
    <col min="2" max="2" width="33.7109375" customWidth="1"/>
    <col min="3" max="3" width="8" customWidth="1"/>
    <col min="4" max="4" width="13.28515625" customWidth="1"/>
    <col min="5" max="5" width="13.42578125" customWidth="1"/>
  </cols>
  <sheetData>
    <row r="1" spans="1:5" s="3" customFormat="1" ht="28.5" customHeight="1" thickBot="1" x14ac:dyDescent="0.25">
      <c r="A1" s="148" t="s">
        <v>500</v>
      </c>
      <c r="B1" s="149"/>
      <c r="C1" s="149"/>
      <c r="D1" s="149"/>
      <c r="E1" s="149"/>
    </row>
    <row r="2" spans="1:5" s="3" customFormat="1" ht="12.95" customHeight="1" x14ac:dyDescent="0.2">
      <c r="A2" s="103" t="s">
        <v>501</v>
      </c>
      <c r="B2" s="150" t="s">
        <v>502</v>
      </c>
      <c r="C2" s="151"/>
      <c r="D2" s="152"/>
      <c r="E2" s="104" t="s">
        <v>503</v>
      </c>
    </row>
    <row r="3" spans="1:5" s="3" customFormat="1" ht="12.95" customHeight="1" x14ac:dyDescent="0.2">
      <c r="A3" s="105" t="s">
        <v>430</v>
      </c>
      <c r="B3" s="195" t="s">
        <v>435</v>
      </c>
      <c r="C3" s="139"/>
      <c r="D3" s="140"/>
      <c r="E3" s="106" t="s">
        <v>504</v>
      </c>
    </row>
    <row r="4" spans="1:5" s="3" customFormat="1" ht="12.95" customHeight="1" x14ac:dyDescent="0.2">
      <c r="A4" s="107" t="s">
        <v>505</v>
      </c>
      <c r="B4" s="192"/>
      <c r="C4" s="144"/>
      <c r="D4" s="144"/>
      <c r="E4" s="147"/>
    </row>
    <row r="5" spans="1:5" s="3" customFormat="1" ht="12.95" customHeight="1" x14ac:dyDescent="0.2">
      <c r="A5" s="107" t="s">
        <v>436</v>
      </c>
      <c r="B5" s="192" t="s">
        <v>440</v>
      </c>
      <c r="C5" s="144"/>
      <c r="D5" s="144"/>
      <c r="E5" s="147"/>
    </row>
    <row r="6" spans="1:5" s="3" customFormat="1" ht="12.95" customHeight="1" x14ac:dyDescent="0.2">
      <c r="A6" s="107" t="s">
        <v>437</v>
      </c>
      <c r="B6" s="192" t="s">
        <v>441</v>
      </c>
      <c r="C6" s="144"/>
      <c r="D6" s="144"/>
      <c r="E6" s="147"/>
    </row>
    <row r="7" spans="1:5" s="3" customFormat="1" ht="12.95" customHeight="1" x14ac:dyDescent="0.2">
      <c r="A7" s="107" t="s">
        <v>439</v>
      </c>
      <c r="B7" s="192" t="s">
        <v>430</v>
      </c>
      <c r="C7" s="144"/>
      <c r="D7" s="144"/>
      <c r="E7" s="147"/>
    </row>
    <row r="8" spans="1:5" s="3" customFormat="1" ht="12.95" customHeight="1" thickBot="1" x14ac:dyDescent="0.25">
      <c r="A8" s="107" t="s">
        <v>445</v>
      </c>
      <c r="B8" s="192"/>
      <c r="C8" s="144"/>
      <c r="D8" s="144"/>
      <c r="E8" s="147"/>
    </row>
    <row r="9" spans="1:5" s="3" customFormat="1" ht="28.5" customHeight="1" thickBot="1" x14ac:dyDescent="0.25">
      <c r="A9" s="193" t="s">
        <v>506</v>
      </c>
      <c r="B9" s="151"/>
      <c r="C9" s="151"/>
      <c r="D9" s="151"/>
      <c r="E9" s="153"/>
    </row>
    <row r="10" spans="1:5" s="3" customFormat="1" ht="28.5" customHeight="1" x14ac:dyDescent="0.2">
      <c r="A10" s="109" t="s">
        <v>507</v>
      </c>
      <c r="B10" s="110" t="s">
        <v>508</v>
      </c>
      <c r="C10" s="111" t="s">
        <v>509</v>
      </c>
      <c r="D10" s="112" t="s">
        <v>510</v>
      </c>
      <c r="E10" s="113" t="s">
        <v>511</v>
      </c>
    </row>
    <row r="11" spans="1:5" s="3" customFormat="1" ht="13.5" thickBot="1" x14ac:dyDescent="0.25">
      <c r="A11" s="114" t="s">
        <v>429</v>
      </c>
      <c r="B11" s="115" t="s">
        <v>534</v>
      </c>
      <c r="C11" s="116"/>
      <c r="D11" s="117">
        <f>'KRYCÍ LIST'!E28</f>
        <v>0</v>
      </c>
      <c r="E11" s="118">
        <f>'KRYCÍ LIST'!H39</f>
        <v>0</v>
      </c>
    </row>
    <row r="12" spans="1:5" s="3" customFormat="1" ht="19.5" customHeight="1" thickBot="1" x14ac:dyDescent="0.25">
      <c r="A12" s="184" t="s">
        <v>512</v>
      </c>
      <c r="B12" s="170"/>
      <c r="C12" s="194"/>
      <c r="D12" s="119">
        <f>SUM(D11:D11)</f>
        <v>0</v>
      </c>
      <c r="E12" s="120">
        <f>SUM(E11:E11)</f>
        <v>0</v>
      </c>
    </row>
  </sheetData>
  <mergeCells count="10">
    <mergeCell ref="B7:E7"/>
    <mergeCell ref="B8:E8"/>
    <mergeCell ref="A9:E9"/>
    <mergeCell ref="A12:C12"/>
    <mergeCell ref="A1:E1"/>
    <mergeCell ref="B2:D2"/>
    <mergeCell ref="B3:D3"/>
    <mergeCell ref="B4:E4"/>
    <mergeCell ref="B5:E5"/>
    <mergeCell ref="B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workbookViewId="0">
      <selection activeCell="M4" sqref="M4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201" t="s">
        <v>424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9.9499999999999993" customHeight="1" thickBot="1" x14ac:dyDescent="0.25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ht="12.95" customHeight="1" x14ac:dyDescent="0.2">
      <c r="A3" s="202" t="s">
        <v>425</v>
      </c>
      <c r="B3" s="151"/>
      <c r="C3" s="151"/>
      <c r="D3" s="152"/>
      <c r="E3" s="203" t="s">
        <v>426</v>
      </c>
      <c r="F3" s="151"/>
      <c r="G3" s="151"/>
      <c r="H3" s="151"/>
      <c r="I3" s="151"/>
      <c r="J3" s="152"/>
      <c r="K3" s="203" t="s">
        <v>427</v>
      </c>
      <c r="L3" s="152"/>
      <c r="M3" s="82" t="s">
        <v>428</v>
      </c>
    </row>
    <row r="4" spans="1:13" ht="12.95" customHeight="1" x14ac:dyDescent="0.2">
      <c r="A4" s="198" t="s">
        <v>429</v>
      </c>
      <c r="B4" s="155"/>
      <c r="C4" s="155"/>
      <c r="D4" s="156"/>
      <c r="E4" s="199" t="s">
        <v>534</v>
      </c>
      <c r="F4" s="155"/>
      <c r="G4" s="155"/>
      <c r="H4" s="155"/>
      <c r="I4" s="155"/>
      <c r="J4" s="156"/>
      <c r="K4" s="200" t="s">
        <v>430</v>
      </c>
      <c r="L4" s="156"/>
      <c r="M4" s="83"/>
    </row>
    <row r="5" spans="1:13" ht="12.95" customHeight="1" x14ac:dyDescent="0.2">
      <c r="A5" s="196" t="s">
        <v>431</v>
      </c>
      <c r="B5" s="144"/>
      <c r="C5" s="144"/>
      <c r="D5" s="145"/>
      <c r="E5" s="197" t="s">
        <v>432</v>
      </c>
      <c r="F5" s="144"/>
      <c r="G5" s="144"/>
      <c r="H5" s="144"/>
      <c r="I5" s="144"/>
      <c r="J5" s="145"/>
      <c r="K5" s="197" t="s">
        <v>433</v>
      </c>
      <c r="L5" s="145"/>
      <c r="M5" s="84" t="s">
        <v>434</v>
      </c>
    </row>
    <row r="6" spans="1:13" ht="12.95" customHeight="1" x14ac:dyDescent="0.2">
      <c r="A6" s="198" t="s">
        <v>430</v>
      </c>
      <c r="B6" s="155"/>
      <c r="C6" s="155"/>
      <c r="D6" s="156"/>
      <c r="E6" s="199" t="s">
        <v>435</v>
      </c>
      <c r="F6" s="155"/>
      <c r="G6" s="155"/>
      <c r="H6" s="155"/>
      <c r="I6" s="155"/>
      <c r="J6" s="156"/>
      <c r="K6" s="200" t="s">
        <v>430</v>
      </c>
      <c r="L6" s="156"/>
      <c r="M6" s="83" t="s">
        <v>430</v>
      </c>
    </row>
    <row r="7" spans="1:13" s="3" customFormat="1" ht="12.95" customHeight="1" x14ac:dyDescent="0.2">
      <c r="A7" s="211" t="s">
        <v>436</v>
      </c>
      <c r="B7" s="206"/>
      <c r="C7" s="206"/>
      <c r="D7" s="212" t="s">
        <v>440</v>
      </c>
      <c r="E7" s="206"/>
      <c r="F7" s="206"/>
      <c r="G7" s="213"/>
      <c r="H7" s="205" t="s">
        <v>442</v>
      </c>
      <c r="I7" s="206"/>
      <c r="J7" s="206"/>
      <c r="K7" s="206"/>
      <c r="L7" s="206"/>
      <c r="M7" s="85"/>
    </row>
    <row r="8" spans="1:13" s="3" customFormat="1" ht="12.95" customHeight="1" x14ac:dyDescent="0.2">
      <c r="A8" s="211" t="s">
        <v>437</v>
      </c>
      <c r="B8" s="206"/>
      <c r="C8" s="206"/>
      <c r="D8" s="212" t="s">
        <v>441</v>
      </c>
      <c r="E8" s="206"/>
      <c r="F8" s="206"/>
      <c r="G8" s="213"/>
      <c r="H8" s="205" t="s">
        <v>443</v>
      </c>
      <c r="I8" s="206"/>
      <c r="J8" s="206"/>
      <c r="K8" s="206"/>
      <c r="L8" s="206"/>
      <c r="M8" s="86" t="str">
        <f>IF(M7=0,"",E28/M7)</f>
        <v/>
      </c>
    </row>
    <row r="9" spans="1:13" ht="12.95" customHeight="1" x14ac:dyDescent="0.2">
      <c r="A9" s="211" t="s">
        <v>438</v>
      </c>
      <c r="B9" s="173"/>
      <c r="C9" s="173"/>
      <c r="D9" s="212" t="s">
        <v>430</v>
      </c>
      <c r="E9" s="173"/>
      <c r="F9" s="173"/>
      <c r="G9" s="176"/>
      <c r="H9" s="205" t="s">
        <v>444</v>
      </c>
      <c r="I9" s="173"/>
      <c r="J9" s="173"/>
      <c r="K9" s="208" t="s">
        <v>430</v>
      </c>
      <c r="L9" s="173"/>
      <c r="M9" s="174"/>
    </row>
    <row r="10" spans="1:13" s="3" customFormat="1" ht="12.95" customHeight="1" x14ac:dyDescent="0.2">
      <c r="A10" s="196" t="s">
        <v>439</v>
      </c>
      <c r="B10" s="207"/>
      <c r="C10" s="207"/>
      <c r="D10" s="209" t="s">
        <v>430</v>
      </c>
      <c r="E10" s="207"/>
      <c r="F10" s="207"/>
      <c r="G10" s="187"/>
      <c r="H10" s="197" t="s">
        <v>445</v>
      </c>
      <c r="I10" s="207"/>
      <c r="J10" s="209"/>
      <c r="K10" s="144"/>
      <c r="L10" s="144"/>
      <c r="M10" s="147"/>
    </row>
    <row r="11" spans="1:13" ht="12.95" customHeight="1" thickBot="1" x14ac:dyDescent="0.25">
      <c r="A11" s="204" t="s">
        <v>430</v>
      </c>
      <c r="B11" s="149"/>
      <c r="C11" s="149"/>
      <c r="D11" s="149"/>
      <c r="E11" s="149"/>
      <c r="F11" s="149"/>
      <c r="G11" s="166"/>
      <c r="H11" s="210" t="s">
        <v>430</v>
      </c>
      <c r="I11" s="149"/>
      <c r="J11" s="149"/>
      <c r="K11" s="149"/>
      <c r="L11" s="149"/>
      <c r="M11" s="168"/>
    </row>
    <row r="12" spans="1:13" ht="28.5" customHeight="1" thickBot="1" x14ac:dyDescent="0.25">
      <c r="A12" s="169" t="s">
        <v>446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1"/>
    </row>
    <row r="13" spans="1:13" ht="12.95" customHeight="1" x14ac:dyDescent="0.2">
      <c r="A13" s="215" t="s">
        <v>447</v>
      </c>
      <c r="B13" s="162"/>
      <c r="C13" s="162"/>
      <c r="D13" s="162"/>
      <c r="E13" s="162"/>
      <c r="F13" s="162"/>
      <c r="G13" s="215" t="s">
        <v>448</v>
      </c>
      <c r="H13" s="162"/>
      <c r="I13" s="162"/>
      <c r="J13" s="162"/>
      <c r="K13" s="162"/>
      <c r="L13" s="162"/>
      <c r="M13" s="216"/>
    </row>
    <row r="14" spans="1:13" s="3" customFormat="1" ht="12.95" customHeight="1" x14ac:dyDescent="0.2">
      <c r="A14" s="217"/>
      <c r="B14" s="205" t="s">
        <v>449</v>
      </c>
      <c r="C14" s="206"/>
      <c r="D14" s="213"/>
      <c r="E14" s="177">
        <f>REKAPITULACE!C16</f>
        <v>0</v>
      </c>
      <c r="F14" s="206"/>
      <c r="G14" s="175" t="s">
        <v>464</v>
      </c>
      <c r="H14" s="219"/>
      <c r="I14" s="219"/>
      <c r="J14" s="220"/>
      <c r="K14" s="89"/>
      <c r="L14" s="90" t="s">
        <v>465</v>
      </c>
      <c r="M14" s="94">
        <f>E24*K14/100</f>
        <v>0</v>
      </c>
    </row>
    <row r="15" spans="1:13" s="3" customFormat="1" ht="12.95" customHeight="1" x14ac:dyDescent="0.2">
      <c r="A15" s="218"/>
      <c r="B15" s="205" t="s">
        <v>450</v>
      </c>
      <c r="C15" s="206"/>
      <c r="D15" s="213"/>
      <c r="E15" s="177">
        <f>REKAPITULACE!D16</f>
        <v>0</v>
      </c>
      <c r="F15" s="206"/>
      <c r="G15" s="175" t="s">
        <v>466</v>
      </c>
      <c r="H15" s="219"/>
      <c r="I15" s="219"/>
      <c r="J15" s="220"/>
      <c r="K15" s="89"/>
      <c r="L15" s="90" t="s">
        <v>465</v>
      </c>
      <c r="M15" s="94">
        <f>E24*K15/100</f>
        <v>0</v>
      </c>
    </row>
    <row r="16" spans="1:13" s="3" customFormat="1" ht="12.95" customHeight="1" x14ac:dyDescent="0.2">
      <c r="A16" s="93" t="s">
        <v>451</v>
      </c>
      <c r="B16" s="214" t="s">
        <v>452</v>
      </c>
      <c r="C16" s="206"/>
      <c r="D16" s="213"/>
      <c r="E16" s="177">
        <f>REKAPITULACE!E10</f>
        <v>0</v>
      </c>
      <c r="F16" s="206"/>
      <c r="G16" s="175" t="s">
        <v>467</v>
      </c>
      <c r="H16" s="219"/>
      <c r="I16" s="219"/>
      <c r="J16" s="220"/>
      <c r="K16" s="89">
        <v>1</v>
      </c>
      <c r="L16" s="90" t="s">
        <v>465</v>
      </c>
      <c r="M16" s="94">
        <f>E24*K16/100</f>
        <v>0</v>
      </c>
    </row>
    <row r="17" spans="1:13" s="3" customFormat="1" ht="12.95" customHeight="1" x14ac:dyDescent="0.2">
      <c r="A17" s="93" t="s">
        <v>453</v>
      </c>
      <c r="B17" s="214" t="s">
        <v>454</v>
      </c>
      <c r="C17" s="206"/>
      <c r="D17" s="213"/>
      <c r="E17" s="177">
        <v>0</v>
      </c>
      <c r="F17" s="206"/>
      <c r="G17" s="175" t="s">
        <v>468</v>
      </c>
      <c r="H17" s="219"/>
      <c r="I17" s="219"/>
      <c r="J17" s="220"/>
      <c r="K17" s="89">
        <v>1</v>
      </c>
      <c r="L17" s="90" t="s">
        <v>465</v>
      </c>
      <c r="M17" s="94">
        <f>E24*K17/100</f>
        <v>0</v>
      </c>
    </row>
    <row r="18" spans="1:13" s="3" customFormat="1" ht="12.95" customHeight="1" x14ac:dyDescent="0.2">
      <c r="A18" s="93" t="s">
        <v>455</v>
      </c>
      <c r="B18" s="214" t="s">
        <v>456</v>
      </c>
      <c r="C18" s="206"/>
      <c r="D18" s="213"/>
      <c r="E18" s="177">
        <v>0</v>
      </c>
      <c r="F18" s="206"/>
      <c r="G18" s="175" t="s">
        <v>469</v>
      </c>
      <c r="H18" s="219"/>
      <c r="I18" s="219"/>
      <c r="J18" s="220"/>
      <c r="K18" s="89">
        <v>0.5</v>
      </c>
      <c r="L18" s="90" t="s">
        <v>465</v>
      </c>
      <c r="M18" s="94">
        <f>E24*K18/100</f>
        <v>0</v>
      </c>
    </row>
    <row r="19" spans="1:13" s="3" customFormat="1" ht="12.95" customHeight="1" x14ac:dyDescent="0.2">
      <c r="A19" s="93" t="s">
        <v>457</v>
      </c>
      <c r="B19" s="214" t="s">
        <v>458</v>
      </c>
      <c r="C19" s="206"/>
      <c r="D19" s="213"/>
      <c r="E19" s="177">
        <f>REKAPITULACE!E14</f>
        <v>0</v>
      </c>
      <c r="F19" s="206"/>
      <c r="G19" s="175" t="s">
        <v>470</v>
      </c>
      <c r="H19" s="219"/>
      <c r="I19" s="219"/>
      <c r="J19" s="220"/>
      <c r="K19" s="89">
        <v>0.5</v>
      </c>
      <c r="L19" s="90" t="s">
        <v>465</v>
      </c>
      <c r="M19" s="94">
        <f>E24*K19/100</f>
        <v>0</v>
      </c>
    </row>
    <row r="20" spans="1:13" s="3" customFormat="1" ht="12.95" customHeight="1" x14ac:dyDescent="0.2">
      <c r="A20" s="175" t="s">
        <v>459</v>
      </c>
      <c r="B20" s="221"/>
      <c r="C20" s="221"/>
      <c r="D20" s="222"/>
      <c r="E20" s="177">
        <f>SUM(E16:E19)</f>
        <v>0</v>
      </c>
      <c r="F20" s="206"/>
      <c r="G20" s="175" t="s">
        <v>471</v>
      </c>
      <c r="H20" s="219"/>
      <c r="I20" s="219"/>
      <c r="J20" s="220"/>
      <c r="K20" s="89">
        <v>0.25</v>
      </c>
      <c r="L20" s="90" t="s">
        <v>465</v>
      </c>
      <c r="M20" s="94">
        <f>E24*K20/100</f>
        <v>0</v>
      </c>
    </row>
    <row r="21" spans="1:13" s="3" customFormat="1" ht="12.95" customHeight="1" x14ac:dyDescent="0.2">
      <c r="A21" s="175" t="s">
        <v>460</v>
      </c>
      <c r="B21" s="221"/>
      <c r="C21" s="221"/>
      <c r="D21" s="222"/>
      <c r="E21" s="177"/>
      <c r="F21" s="206"/>
      <c r="G21" s="175" t="s">
        <v>472</v>
      </c>
      <c r="H21" s="219"/>
      <c r="I21" s="219"/>
      <c r="J21" s="220"/>
      <c r="K21" s="89"/>
      <c r="L21" s="90" t="s">
        <v>465</v>
      </c>
      <c r="M21" s="94">
        <f>E24*K21/100</f>
        <v>0</v>
      </c>
    </row>
    <row r="22" spans="1:13" s="3" customFormat="1" ht="12.95" customHeight="1" x14ac:dyDescent="0.2">
      <c r="A22" s="175" t="s">
        <v>461</v>
      </c>
      <c r="B22" s="221"/>
      <c r="C22" s="221"/>
      <c r="D22" s="222"/>
      <c r="E22" s="177">
        <v>0</v>
      </c>
      <c r="F22" s="206"/>
      <c r="G22" s="175" t="s">
        <v>473</v>
      </c>
      <c r="H22" s="219"/>
      <c r="I22" s="219"/>
      <c r="J22" s="220"/>
      <c r="K22" s="89">
        <v>0</v>
      </c>
      <c r="L22" s="90" t="s">
        <v>465</v>
      </c>
      <c r="M22" s="94">
        <f>E24*K22/100</f>
        <v>0</v>
      </c>
    </row>
    <row r="23" spans="1:13" s="3" customFormat="1" ht="12.95" customHeight="1" thickBot="1" x14ac:dyDescent="0.25">
      <c r="A23" s="175" t="s">
        <v>462</v>
      </c>
      <c r="B23" s="221"/>
      <c r="C23" s="221"/>
      <c r="D23" s="222"/>
      <c r="E23" s="177">
        <v>0</v>
      </c>
      <c r="F23" s="206"/>
      <c r="G23" s="143"/>
      <c r="H23" s="223"/>
      <c r="I23" s="223"/>
      <c r="J23" s="224"/>
      <c r="K23" s="91"/>
      <c r="L23" s="92" t="s">
        <v>465</v>
      </c>
      <c r="M23" s="95">
        <f>E24*K23/100</f>
        <v>0</v>
      </c>
    </row>
    <row r="24" spans="1:13" s="3" customFormat="1" ht="12.95" customHeight="1" x14ac:dyDescent="0.2">
      <c r="A24" s="175" t="s">
        <v>463</v>
      </c>
      <c r="B24" s="221"/>
      <c r="C24" s="221"/>
      <c r="D24" s="221"/>
      <c r="E24" s="177">
        <f>SUM(E20:E23)</f>
        <v>0</v>
      </c>
      <c r="F24" s="206"/>
      <c r="G24" s="215" t="s">
        <v>474</v>
      </c>
      <c r="H24" s="162"/>
      <c r="I24" s="162"/>
      <c r="J24" s="162"/>
      <c r="K24" s="162"/>
      <c r="L24" s="162"/>
      <c r="M24" s="225"/>
    </row>
    <row r="25" spans="1:13" s="3" customFormat="1" ht="12.95" customHeight="1" x14ac:dyDescent="0.2">
      <c r="A25" s="175" t="s">
        <v>476</v>
      </c>
      <c r="B25" s="219"/>
      <c r="C25" s="219"/>
      <c r="D25" s="220"/>
      <c r="E25" s="177">
        <f>SUM(M14:M23)</f>
        <v>0</v>
      </c>
      <c r="F25" s="173"/>
      <c r="G25" s="175"/>
      <c r="H25" s="221"/>
      <c r="I25" s="221"/>
      <c r="J25" s="222"/>
      <c r="K25" s="89"/>
      <c r="L25" s="90" t="s">
        <v>465</v>
      </c>
      <c r="M25" s="94">
        <f>E24*K25/100</f>
        <v>0</v>
      </c>
    </row>
    <row r="26" spans="1:13" s="3" customFormat="1" ht="12.95" customHeight="1" thickBot="1" x14ac:dyDescent="0.25">
      <c r="A26" s="175" t="s">
        <v>477</v>
      </c>
      <c r="B26" s="219"/>
      <c r="C26" s="219"/>
      <c r="D26" s="220"/>
      <c r="E26" s="177">
        <f>SUM(M25:M26)</f>
        <v>0</v>
      </c>
      <c r="F26" s="173"/>
      <c r="G26" s="143"/>
      <c r="H26" s="146"/>
      <c r="I26" s="146"/>
      <c r="J26" s="226"/>
      <c r="K26" s="91"/>
      <c r="L26" s="92" t="s">
        <v>465</v>
      </c>
      <c r="M26" s="95">
        <f>E24*K26/100</f>
        <v>0</v>
      </c>
    </row>
    <row r="27" spans="1:13" s="3" customFormat="1" ht="12.95" customHeight="1" thickBot="1" x14ac:dyDescent="0.25">
      <c r="A27" s="143" t="s">
        <v>478</v>
      </c>
      <c r="B27" s="223"/>
      <c r="C27" s="223"/>
      <c r="D27" s="224"/>
      <c r="E27" s="236">
        <f>SUM(M28:M28)</f>
        <v>0</v>
      </c>
      <c r="F27" s="144"/>
      <c r="G27" s="215" t="s">
        <v>475</v>
      </c>
      <c r="H27" s="227"/>
      <c r="I27" s="227"/>
      <c r="J27" s="227"/>
      <c r="K27" s="227"/>
      <c r="L27" s="227"/>
      <c r="M27" s="228"/>
    </row>
    <row r="28" spans="1:13" s="3" customFormat="1" ht="12.95" customHeight="1" thickBot="1" x14ac:dyDescent="0.25">
      <c r="A28" s="237" t="s">
        <v>479</v>
      </c>
      <c r="B28" s="238"/>
      <c r="C28" s="238"/>
      <c r="D28" s="239"/>
      <c r="E28" s="240">
        <f>SUM(E24:E27)</f>
        <v>0</v>
      </c>
      <c r="F28" s="151"/>
      <c r="G28" s="143"/>
      <c r="H28" s="146"/>
      <c r="I28" s="146"/>
      <c r="J28" s="226"/>
      <c r="K28" s="91"/>
      <c r="L28" s="92" t="s">
        <v>465</v>
      </c>
      <c r="M28" s="95">
        <f>E24*K28/100</f>
        <v>0</v>
      </c>
    </row>
    <row r="29" spans="1:13" s="4" customFormat="1" ht="12.95" customHeight="1" x14ac:dyDescent="0.2">
      <c r="A29" s="229" t="s">
        <v>480</v>
      </c>
      <c r="B29" s="230"/>
      <c r="C29" s="230"/>
      <c r="D29" s="231"/>
      <c r="E29" s="232" t="s">
        <v>481</v>
      </c>
      <c r="F29" s="230"/>
      <c r="G29" s="231"/>
      <c r="H29" s="232" t="s">
        <v>482</v>
      </c>
      <c r="I29" s="230"/>
      <c r="J29" s="230"/>
      <c r="K29" s="230"/>
      <c r="L29" s="230"/>
      <c r="M29" s="233"/>
    </row>
    <row r="30" spans="1:13" s="3" customFormat="1" ht="12.95" customHeight="1" x14ac:dyDescent="0.2">
      <c r="A30" s="234" t="s">
        <v>430</v>
      </c>
      <c r="B30" s="144"/>
      <c r="C30" s="144"/>
      <c r="D30" s="145"/>
      <c r="E30" s="96" t="s">
        <v>483</v>
      </c>
      <c r="F30" s="146"/>
      <c r="G30" s="145"/>
      <c r="H30" s="96" t="s">
        <v>483</v>
      </c>
      <c r="I30" s="146"/>
      <c r="J30" s="144"/>
      <c r="K30" s="144"/>
      <c r="L30" s="144"/>
      <c r="M30" s="235"/>
    </row>
    <row r="31" spans="1:13" s="3" customFormat="1" ht="12.95" customHeight="1" x14ac:dyDescent="0.2">
      <c r="A31" s="241" t="s">
        <v>484</v>
      </c>
      <c r="B31" s="139"/>
      <c r="C31" s="242"/>
      <c r="D31" s="140"/>
      <c r="E31" s="96" t="s">
        <v>484</v>
      </c>
      <c r="F31" s="242"/>
      <c r="G31" s="140"/>
      <c r="H31" s="96" t="s">
        <v>484</v>
      </c>
      <c r="I31" s="242"/>
      <c r="J31" s="139"/>
      <c r="K31" s="139"/>
      <c r="L31" s="139"/>
      <c r="M31" s="243"/>
    </row>
    <row r="32" spans="1:13" s="3" customFormat="1" ht="12.95" customHeight="1" x14ac:dyDescent="0.2">
      <c r="A32" s="241"/>
      <c r="B32" s="139"/>
      <c r="C32" s="139"/>
      <c r="D32" s="140"/>
      <c r="E32" s="247" t="s">
        <v>485</v>
      </c>
      <c r="F32" s="139"/>
      <c r="G32" s="140"/>
      <c r="H32" s="247" t="s">
        <v>485</v>
      </c>
      <c r="I32" s="139"/>
      <c r="J32" s="139"/>
      <c r="K32" s="139"/>
      <c r="L32" s="139"/>
      <c r="M32" s="243"/>
    </row>
    <row r="33" spans="1:13" x14ac:dyDescent="0.2">
      <c r="A33" s="244"/>
      <c r="B33" s="245"/>
      <c r="C33" s="245"/>
      <c r="D33" s="246"/>
      <c r="E33" s="248"/>
      <c r="F33" s="245"/>
      <c r="G33" s="246"/>
      <c r="H33" s="248"/>
      <c r="I33" s="245"/>
      <c r="J33" s="245"/>
      <c r="K33" s="245"/>
      <c r="L33" s="245"/>
      <c r="M33" s="249"/>
    </row>
    <row r="34" spans="1:13" s="3" customFormat="1" ht="56.25" customHeight="1" thickBot="1" x14ac:dyDescent="0.25">
      <c r="A34" s="244"/>
      <c r="B34" s="245"/>
      <c r="C34" s="245"/>
      <c r="D34" s="246"/>
      <c r="E34" s="248"/>
      <c r="F34" s="245"/>
      <c r="G34" s="246"/>
      <c r="H34" s="248"/>
      <c r="I34" s="245"/>
      <c r="J34" s="245"/>
      <c r="K34" s="245"/>
      <c r="L34" s="245"/>
      <c r="M34" s="249"/>
    </row>
    <row r="35" spans="1:13" s="3" customFormat="1" ht="12.95" customHeight="1" x14ac:dyDescent="0.2">
      <c r="A35" s="161" t="s">
        <v>486</v>
      </c>
      <c r="B35" s="252"/>
      <c r="C35" s="252"/>
      <c r="D35" s="253"/>
      <c r="E35" s="254">
        <v>21</v>
      </c>
      <c r="F35" s="162"/>
      <c r="G35" s="98" t="s">
        <v>487</v>
      </c>
      <c r="H35" s="164">
        <f>ROUND(E28-H37,0)</f>
        <v>0</v>
      </c>
      <c r="I35" s="162"/>
      <c r="J35" s="162"/>
      <c r="K35" s="162"/>
      <c r="L35" s="162"/>
      <c r="M35" s="99" t="s">
        <v>488</v>
      </c>
    </row>
    <row r="36" spans="1:13" s="3" customFormat="1" ht="12.95" customHeight="1" x14ac:dyDescent="0.2">
      <c r="A36" s="175" t="s">
        <v>489</v>
      </c>
      <c r="B36" s="219"/>
      <c r="C36" s="219"/>
      <c r="D36" s="220"/>
      <c r="E36" s="250">
        <v>21</v>
      </c>
      <c r="F36" s="173"/>
      <c r="G36" s="88" t="s">
        <v>487</v>
      </c>
      <c r="H36" s="177">
        <f>ROUND(H35*E36/100,0)</f>
        <v>0</v>
      </c>
      <c r="I36" s="173"/>
      <c r="J36" s="173"/>
      <c r="K36" s="173"/>
      <c r="L36" s="173"/>
      <c r="M36" s="100" t="s">
        <v>488</v>
      </c>
    </row>
    <row r="37" spans="1:13" s="3" customFormat="1" ht="12.95" customHeight="1" x14ac:dyDescent="0.2">
      <c r="A37" s="175" t="s">
        <v>486</v>
      </c>
      <c r="B37" s="219"/>
      <c r="C37" s="219"/>
      <c r="D37" s="220"/>
      <c r="E37" s="250">
        <v>15</v>
      </c>
      <c r="F37" s="173"/>
      <c r="G37" s="88" t="s">
        <v>487</v>
      </c>
      <c r="H37" s="177">
        <v>0</v>
      </c>
      <c r="I37" s="251"/>
      <c r="J37" s="251"/>
      <c r="K37" s="251"/>
      <c r="L37" s="251"/>
      <c r="M37" s="100" t="s">
        <v>488</v>
      </c>
    </row>
    <row r="38" spans="1:13" s="3" customFormat="1" ht="12.95" customHeight="1" x14ac:dyDescent="0.2">
      <c r="A38" s="175" t="s">
        <v>489</v>
      </c>
      <c r="B38" s="219"/>
      <c r="C38" s="219"/>
      <c r="D38" s="220"/>
      <c r="E38" s="250">
        <v>15</v>
      </c>
      <c r="F38" s="173"/>
      <c r="G38" s="88" t="s">
        <v>487</v>
      </c>
      <c r="H38" s="177">
        <f>ROUND(H37*E38/100,0)</f>
        <v>0</v>
      </c>
      <c r="I38" s="173"/>
      <c r="J38" s="173"/>
      <c r="K38" s="173"/>
      <c r="L38" s="173"/>
      <c r="M38" s="100" t="s">
        <v>488</v>
      </c>
    </row>
    <row r="39" spans="1:13" s="101" customFormat="1" ht="19.5" customHeight="1" thickBot="1" x14ac:dyDescent="0.3">
      <c r="A39" s="257" t="s">
        <v>490</v>
      </c>
      <c r="B39" s="258"/>
      <c r="C39" s="258"/>
      <c r="D39" s="258"/>
      <c r="E39" s="258"/>
      <c r="F39" s="258"/>
      <c r="G39" s="258"/>
      <c r="H39" s="259">
        <f>CEILING(SUM(H35:H38),1)</f>
        <v>0</v>
      </c>
      <c r="I39" s="182"/>
      <c r="J39" s="182"/>
      <c r="K39" s="182"/>
      <c r="L39" s="182"/>
      <c r="M39" s="102" t="s">
        <v>488</v>
      </c>
    </row>
    <row r="40" spans="1:13" s="3" customFormat="1" ht="12.95" customHeight="1" x14ac:dyDescent="0.2"/>
    <row r="41" spans="1:13" s="3" customFormat="1" ht="12.95" customHeight="1" x14ac:dyDescent="0.2">
      <c r="A41" s="242" t="s">
        <v>491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</row>
    <row r="42" spans="1:13" s="17" customFormat="1" ht="12.95" customHeight="1" x14ac:dyDescent="0.2">
      <c r="B42" s="255" t="s">
        <v>492</v>
      </c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</row>
    <row r="43" spans="1:13" s="17" customFormat="1" ht="12.95" customHeight="1" x14ac:dyDescent="0.2">
      <c r="B43" s="255" t="s">
        <v>493</v>
      </c>
      <c r="C43" s="256"/>
      <c r="D43" s="256"/>
      <c r="E43" s="256"/>
      <c r="F43" s="256"/>
      <c r="G43" s="256"/>
      <c r="H43" s="256"/>
      <c r="I43" s="256"/>
      <c r="J43" s="256"/>
      <c r="K43" s="256"/>
      <c r="L43" s="256"/>
      <c r="M43" s="256"/>
    </row>
    <row r="44" spans="1:13" s="17" customFormat="1" ht="12.95" customHeight="1" x14ac:dyDescent="0.2">
      <c r="B44" s="255" t="s">
        <v>494</v>
      </c>
      <c r="C44" s="256"/>
      <c r="D44" s="256"/>
      <c r="E44" s="256"/>
      <c r="F44" s="256"/>
      <c r="G44" s="256"/>
      <c r="H44" s="256"/>
      <c r="I44" s="256"/>
      <c r="J44" s="256"/>
      <c r="K44" s="256"/>
      <c r="L44" s="256"/>
      <c r="M44" s="256"/>
    </row>
    <row r="45" spans="1:13" s="17" customFormat="1" ht="12.95" customHeight="1" x14ac:dyDescent="0.2">
      <c r="B45" s="255" t="s">
        <v>495</v>
      </c>
      <c r="C45" s="256"/>
      <c r="D45" s="256"/>
      <c r="E45" s="256"/>
      <c r="F45" s="256"/>
      <c r="G45" s="256"/>
      <c r="H45" s="256"/>
      <c r="I45" s="256"/>
      <c r="J45" s="256"/>
      <c r="K45" s="256"/>
      <c r="L45" s="256"/>
      <c r="M45" s="256"/>
    </row>
    <row r="46" spans="1:13" s="17" customFormat="1" ht="12.95" customHeight="1" x14ac:dyDescent="0.2">
      <c r="B46" s="255" t="s">
        <v>496</v>
      </c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</row>
    <row r="47" spans="1:13" s="17" customFormat="1" ht="12.95" customHeight="1" x14ac:dyDescent="0.2">
      <c r="B47" s="255" t="s">
        <v>497</v>
      </c>
      <c r="C47" s="256"/>
      <c r="D47" s="256"/>
      <c r="E47" s="256"/>
      <c r="F47" s="256"/>
      <c r="G47" s="256"/>
      <c r="H47" s="256"/>
      <c r="I47" s="256"/>
      <c r="J47" s="256"/>
      <c r="K47" s="256"/>
      <c r="L47" s="256"/>
      <c r="M47" s="256"/>
    </row>
    <row r="48" spans="1:13" s="17" customFormat="1" ht="12.95" customHeight="1" x14ac:dyDescent="0.2">
      <c r="B48" s="255" t="s">
        <v>498</v>
      </c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</row>
    <row r="49" spans="2:13" s="17" customFormat="1" ht="12.95" customHeight="1" x14ac:dyDescent="0.2">
      <c r="B49" s="255" t="s">
        <v>499</v>
      </c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</row>
  </sheetData>
  <mergeCells count="118">
    <mergeCell ref="B45:M45"/>
    <mergeCell ref="B46:M46"/>
    <mergeCell ref="B47:M47"/>
    <mergeCell ref="B48:M48"/>
    <mergeCell ref="B49:M49"/>
    <mergeCell ref="A39:G39"/>
    <mergeCell ref="H39:L39"/>
    <mergeCell ref="A41:M41"/>
    <mergeCell ref="B42:M42"/>
    <mergeCell ref="B43:M43"/>
    <mergeCell ref="B44:M44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"/>
  <sheetViews>
    <sheetView workbookViewId="0">
      <selection activeCell="D1" sqref="D1:E1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65" t="s">
        <v>0</v>
      </c>
      <c r="B1" s="139"/>
      <c r="C1" s="139"/>
      <c r="D1" s="265" t="s">
        <v>540</v>
      </c>
      <c r="E1" s="139"/>
    </row>
    <row r="2" spans="1:5" s="2" customFormat="1" x14ac:dyDescent="0.2">
      <c r="A2" s="265" t="s">
        <v>535</v>
      </c>
      <c r="B2" s="139"/>
      <c r="C2" s="139"/>
      <c r="D2" s="265" t="s">
        <v>1</v>
      </c>
      <c r="E2" s="139"/>
    </row>
    <row r="3" spans="1:5" s="1" customFormat="1" ht="9.75" x14ac:dyDescent="0.2"/>
    <row r="4" spans="1:5" s="4" customFormat="1" x14ac:dyDescent="0.2">
      <c r="A4" s="266" t="s">
        <v>414</v>
      </c>
      <c r="B4" s="139"/>
      <c r="C4" s="139"/>
      <c r="D4" s="139"/>
      <c r="E4" s="139"/>
    </row>
    <row r="5" spans="1:5" s="1" customFormat="1" ht="10.5" thickBot="1" x14ac:dyDescent="0.25"/>
    <row r="6" spans="1:5" s="1" customFormat="1" ht="9.75" customHeight="1" x14ac:dyDescent="0.2">
      <c r="A6" s="260" t="s">
        <v>415</v>
      </c>
      <c r="B6" s="262" t="s">
        <v>416</v>
      </c>
      <c r="C6" s="264" t="s">
        <v>417</v>
      </c>
      <c r="D6" s="162"/>
      <c r="E6" s="216"/>
    </row>
    <row r="7" spans="1:5" s="1" customFormat="1" ht="9.75" customHeight="1" thickBot="1" x14ac:dyDescent="0.25">
      <c r="A7" s="261"/>
      <c r="B7" s="263"/>
      <c r="C7" s="64" t="s">
        <v>16</v>
      </c>
      <c r="D7" s="65" t="s">
        <v>21</v>
      </c>
      <c r="E7" s="66" t="s">
        <v>418</v>
      </c>
    </row>
    <row r="8" spans="1:5" s="17" customFormat="1" ht="11.25" x14ac:dyDescent="0.2">
      <c r="A8" s="67"/>
      <c r="B8" s="70" t="s">
        <v>24</v>
      </c>
      <c r="C8" s="68"/>
      <c r="D8" s="68"/>
      <c r="E8" s="69"/>
    </row>
    <row r="9" spans="1:5" s="17" customFormat="1" ht="11.25" x14ac:dyDescent="0.2">
      <c r="A9" s="71">
        <v>96</v>
      </c>
      <c r="B9" s="30" t="s">
        <v>419</v>
      </c>
      <c r="C9" s="72">
        <f>ROZPOČET!G14</f>
        <v>0</v>
      </c>
      <c r="D9" s="72">
        <f>ROZPOČET!I14</f>
        <v>0</v>
      </c>
      <c r="E9" s="73">
        <f>C9+D9</f>
        <v>0</v>
      </c>
    </row>
    <row r="10" spans="1:5" s="17" customFormat="1" ht="12" thickBot="1" x14ac:dyDescent="0.25">
      <c r="A10" s="74"/>
      <c r="B10" s="75" t="s">
        <v>420</v>
      </c>
      <c r="C10" s="76">
        <f>SUM(C9:C9)</f>
        <v>0</v>
      </c>
      <c r="D10" s="76">
        <f>SUM(D9:D9)</f>
        <v>0</v>
      </c>
      <c r="E10" s="77">
        <f>SUM(E9:E9)</f>
        <v>0</v>
      </c>
    </row>
    <row r="11" spans="1:5" s="1" customFormat="1" ht="10.5" thickBot="1" x14ac:dyDescent="0.25"/>
    <row r="12" spans="1:5" s="17" customFormat="1" ht="11.25" x14ac:dyDescent="0.2">
      <c r="A12" s="67"/>
      <c r="B12" s="70" t="s">
        <v>33</v>
      </c>
      <c r="C12" s="68"/>
      <c r="D12" s="68"/>
      <c r="E12" s="69"/>
    </row>
    <row r="13" spans="1:5" s="17" customFormat="1" ht="11.25" x14ac:dyDescent="0.2">
      <c r="A13" s="71" t="s">
        <v>411</v>
      </c>
      <c r="B13" s="30" t="s">
        <v>421</v>
      </c>
      <c r="C13" s="72">
        <f>ROZPOČET!G355</f>
        <v>0</v>
      </c>
      <c r="D13" s="72">
        <f>ROZPOČET!I355</f>
        <v>0</v>
      </c>
      <c r="E13" s="73">
        <f>C13+D13</f>
        <v>0</v>
      </c>
    </row>
    <row r="14" spans="1:5" s="17" customFormat="1" ht="12" thickBot="1" x14ac:dyDescent="0.25">
      <c r="A14" s="74"/>
      <c r="B14" s="75" t="s">
        <v>422</v>
      </c>
      <c r="C14" s="76">
        <f>SUM(C13:C13)</f>
        <v>0</v>
      </c>
      <c r="D14" s="76">
        <f>SUM(D13:D13)</f>
        <v>0</v>
      </c>
      <c r="E14" s="77">
        <f>SUM(E13:E13)</f>
        <v>0</v>
      </c>
    </row>
    <row r="15" spans="1:5" s="1" customFormat="1" ht="10.5" thickBot="1" x14ac:dyDescent="0.25"/>
    <row r="16" spans="1:5" s="17" customFormat="1" ht="12" thickBot="1" x14ac:dyDescent="0.25">
      <c r="A16" s="78"/>
      <c r="B16" s="79" t="s">
        <v>423</v>
      </c>
      <c r="C16" s="80">
        <f>C10+C14</f>
        <v>0</v>
      </c>
      <c r="D16" s="80">
        <f>D10+D14</f>
        <v>0</v>
      </c>
      <c r="E16" s="81">
        <f>E10+E14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57"/>
  <sheetViews>
    <sheetView tabSelected="1" topLeftCell="A148" zoomScale="130" zoomScaleNormal="130" workbookViewId="0">
      <selection activeCell="C184" sqref="C184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</cols>
  <sheetData>
    <row r="1" spans="1:9" s="2" customFormat="1" x14ac:dyDescent="0.2">
      <c r="A1" s="265" t="s">
        <v>0</v>
      </c>
      <c r="B1" s="139"/>
      <c r="C1" s="139"/>
      <c r="D1" s="139"/>
      <c r="E1" s="139"/>
      <c r="F1" s="139"/>
      <c r="G1" s="139"/>
      <c r="H1" s="265" t="s">
        <v>540</v>
      </c>
      <c r="I1" s="139"/>
    </row>
    <row r="2" spans="1:9" s="2" customFormat="1" x14ac:dyDescent="0.2">
      <c r="A2" s="265" t="s">
        <v>535</v>
      </c>
      <c r="B2" s="139"/>
      <c r="C2" s="139"/>
      <c r="D2" s="139"/>
      <c r="E2" s="139"/>
      <c r="F2" s="139"/>
      <c r="G2" s="139"/>
      <c r="H2" s="265" t="s">
        <v>1</v>
      </c>
      <c r="I2" s="139"/>
    </row>
    <row r="3" spans="1:9" s="1" customFormat="1" ht="9.75" x14ac:dyDescent="0.2"/>
    <row r="4" spans="1:9" s="3" customFormat="1" x14ac:dyDescent="0.2">
      <c r="A4" s="266" t="s">
        <v>2</v>
      </c>
      <c r="B4" s="139"/>
      <c r="C4" s="139"/>
      <c r="D4" s="139"/>
      <c r="E4" s="139"/>
      <c r="F4" s="139"/>
      <c r="G4" s="139"/>
      <c r="H4" s="139"/>
      <c r="I4" s="139"/>
    </row>
    <row r="5" spans="1:9" s="1" customFormat="1" ht="10.5" thickBot="1" x14ac:dyDescent="0.25"/>
    <row r="6" spans="1:9" s="1" customFormat="1" ht="9.75" customHeight="1" x14ac:dyDescent="0.2">
      <c r="A6" s="5" t="s">
        <v>3</v>
      </c>
      <c r="B6" s="270" t="s">
        <v>7</v>
      </c>
      <c r="C6" s="270" t="s">
        <v>9</v>
      </c>
      <c r="D6" s="270" t="s">
        <v>11</v>
      </c>
      <c r="E6" s="270" t="s">
        <v>13</v>
      </c>
      <c r="F6" s="271" t="s">
        <v>15</v>
      </c>
      <c r="G6" s="162"/>
      <c r="H6" s="162"/>
      <c r="I6" s="216"/>
    </row>
    <row r="7" spans="1:9" s="1" customFormat="1" ht="9.75" customHeight="1" x14ac:dyDescent="0.2">
      <c r="A7" s="6" t="s">
        <v>4</v>
      </c>
      <c r="B7" s="189"/>
      <c r="C7" s="189"/>
      <c r="D7" s="189"/>
      <c r="E7" s="189"/>
      <c r="F7" s="268" t="s">
        <v>16</v>
      </c>
      <c r="G7" s="144"/>
      <c r="H7" s="269" t="s">
        <v>21</v>
      </c>
      <c r="I7" s="147"/>
    </row>
    <row r="8" spans="1:9" s="1" customFormat="1" ht="9.75" customHeight="1" x14ac:dyDescent="0.2">
      <c r="A8" s="6" t="s">
        <v>5</v>
      </c>
      <c r="B8" s="189"/>
      <c r="C8" s="189"/>
      <c r="D8" s="189"/>
      <c r="E8" s="189"/>
      <c r="F8" s="9" t="s">
        <v>17</v>
      </c>
      <c r="G8" s="11" t="s">
        <v>19</v>
      </c>
      <c r="H8" s="13" t="s">
        <v>17</v>
      </c>
      <c r="I8" s="15" t="s">
        <v>19</v>
      </c>
    </row>
    <row r="9" spans="1:9" s="1" customFormat="1" ht="9.75" customHeight="1" thickBot="1" x14ac:dyDescent="0.25">
      <c r="A9" s="7" t="s">
        <v>6</v>
      </c>
      <c r="B9" s="8" t="s">
        <v>8</v>
      </c>
      <c r="C9" s="8" t="s">
        <v>10</v>
      </c>
      <c r="D9" s="8" t="s">
        <v>12</v>
      </c>
      <c r="E9" s="8" t="s">
        <v>14</v>
      </c>
      <c r="F9" s="10" t="s">
        <v>18</v>
      </c>
      <c r="G9" s="12" t="s">
        <v>20</v>
      </c>
      <c r="H9" s="14" t="s">
        <v>22</v>
      </c>
      <c r="I9" s="16" t="s">
        <v>23</v>
      </c>
    </row>
    <row r="10" spans="1:9" s="18" customFormat="1" ht="11.25" x14ac:dyDescent="0.2">
      <c r="A10" s="20"/>
      <c r="B10" s="19"/>
      <c r="C10" s="21" t="s">
        <v>24</v>
      </c>
      <c r="D10" s="19"/>
      <c r="E10" s="19"/>
      <c r="F10" s="22"/>
      <c r="G10" s="23"/>
      <c r="H10" s="24"/>
      <c r="I10" s="25"/>
    </row>
    <row r="11" spans="1:9" s="18" customFormat="1" ht="11.25" x14ac:dyDescent="0.2">
      <c r="A11" s="28"/>
      <c r="B11" s="29" t="s">
        <v>25</v>
      </c>
      <c r="C11" s="30" t="s">
        <v>26</v>
      </c>
      <c r="D11" s="27"/>
      <c r="E11" s="27"/>
      <c r="F11" s="31"/>
      <c r="G11" s="32"/>
      <c r="H11" s="33"/>
      <c r="I11" s="34"/>
    </row>
    <row r="12" spans="1:9" s="1" customFormat="1" ht="9.75" x14ac:dyDescent="0.2">
      <c r="A12" s="36">
        <v>1</v>
      </c>
      <c r="B12" s="38" t="s">
        <v>27</v>
      </c>
      <c r="C12" s="39" t="s">
        <v>28</v>
      </c>
      <c r="D12" s="40" t="s">
        <v>29</v>
      </c>
      <c r="E12" s="41">
        <v>300</v>
      </c>
      <c r="F12" s="42">
        <v>0</v>
      </c>
      <c r="G12" s="43">
        <f>E12*F12</f>
        <v>0</v>
      </c>
      <c r="H12" s="44"/>
      <c r="I12" s="45">
        <f>E12*H12</f>
        <v>0</v>
      </c>
    </row>
    <row r="13" spans="1:9" s="1" customFormat="1" ht="19.5" x14ac:dyDescent="0.2">
      <c r="A13" s="36">
        <f>A12+1</f>
        <v>2</v>
      </c>
      <c r="B13" s="38" t="s">
        <v>30</v>
      </c>
      <c r="C13" s="39" t="s">
        <v>31</v>
      </c>
      <c r="D13" s="40" t="s">
        <v>29</v>
      </c>
      <c r="E13" s="41">
        <v>300</v>
      </c>
      <c r="F13" s="42"/>
      <c r="G13" s="43">
        <f>E13*F13</f>
        <v>0</v>
      </c>
      <c r="H13" s="44">
        <v>0</v>
      </c>
      <c r="I13" s="45">
        <f>E13*H13</f>
        <v>0</v>
      </c>
    </row>
    <row r="14" spans="1:9" s="18" customFormat="1" ht="12" thickBot="1" x14ac:dyDescent="0.25">
      <c r="A14" s="46"/>
      <c r="B14" s="48">
        <v>96</v>
      </c>
      <c r="C14" s="49" t="s">
        <v>32</v>
      </c>
      <c r="D14" s="47"/>
      <c r="E14" s="47"/>
      <c r="F14" s="50"/>
      <c r="G14" s="52">
        <f>SUM(G12:G13)</f>
        <v>0</v>
      </c>
      <c r="H14" s="51"/>
      <c r="I14" s="53">
        <f>SUM(I12:I13)</f>
        <v>0</v>
      </c>
    </row>
    <row r="15" spans="1:9" ht="13.5" thickBot="1" x14ac:dyDescent="0.25">
      <c r="A15" s="54"/>
      <c r="B15" s="54"/>
      <c r="C15" s="54"/>
      <c r="D15" s="54"/>
      <c r="E15" s="54"/>
      <c r="F15" s="54"/>
      <c r="G15" s="54"/>
      <c r="H15" s="54"/>
      <c r="I15" s="54"/>
    </row>
    <row r="16" spans="1:9" s="1" customFormat="1" ht="9.75" customHeight="1" x14ac:dyDescent="0.2">
      <c r="A16" s="5" t="s">
        <v>3</v>
      </c>
      <c r="B16" s="270" t="s">
        <v>7</v>
      </c>
      <c r="C16" s="270" t="s">
        <v>9</v>
      </c>
      <c r="D16" s="270" t="s">
        <v>11</v>
      </c>
      <c r="E16" s="270" t="s">
        <v>13</v>
      </c>
      <c r="F16" s="271" t="s">
        <v>15</v>
      </c>
      <c r="G16" s="162"/>
      <c r="H16" s="162"/>
      <c r="I16" s="216"/>
    </row>
    <row r="17" spans="1:9" s="1" customFormat="1" ht="9.75" customHeight="1" x14ac:dyDescent="0.2">
      <c r="A17" s="6" t="s">
        <v>4</v>
      </c>
      <c r="B17" s="189"/>
      <c r="C17" s="189"/>
      <c r="D17" s="189"/>
      <c r="E17" s="189"/>
      <c r="F17" s="268" t="s">
        <v>16</v>
      </c>
      <c r="G17" s="144"/>
      <c r="H17" s="269" t="s">
        <v>21</v>
      </c>
      <c r="I17" s="147"/>
    </row>
    <row r="18" spans="1:9" s="1" customFormat="1" ht="9.75" customHeight="1" x14ac:dyDescent="0.2">
      <c r="A18" s="6" t="s">
        <v>5</v>
      </c>
      <c r="B18" s="189"/>
      <c r="C18" s="189"/>
      <c r="D18" s="189"/>
      <c r="E18" s="189"/>
      <c r="F18" s="9" t="s">
        <v>17</v>
      </c>
      <c r="G18" s="11" t="s">
        <v>19</v>
      </c>
      <c r="H18" s="13" t="s">
        <v>17</v>
      </c>
      <c r="I18" s="15" t="s">
        <v>19</v>
      </c>
    </row>
    <row r="19" spans="1:9" s="1" customFormat="1" ht="9.75" customHeight="1" thickBot="1" x14ac:dyDescent="0.25">
      <c r="A19" s="7" t="s">
        <v>6</v>
      </c>
      <c r="B19" s="8" t="s">
        <v>8</v>
      </c>
      <c r="C19" s="8" t="s">
        <v>10</v>
      </c>
      <c r="D19" s="8" t="s">
        <v>12</v>
      </c>
      <c r="E19" s="8" t="s">
        <v>14</v>
      </c>
      <c r="F19" s="10" t="s">
        <v>18</v>
      </c>
      <c r="G19" s="12" t="s">
        <v>20</v>
      </c>
      <c r="H19" s="14" t="s">
        <v>22</v>
      </c>
      <c r="I19" s="16" t="s">
        <v>23</v>
      </c>
    </row>
    <row r="20" spans="1:9" s="18" customFormat="1" ht="11.25" x14ac:dyDescent="0.2">
      <c r="A20" s="20"/>
      <c r="B20" s="19"/>
      <c r="C20" s="21" t="s">
        <v>33</v>
      </c>
      <c r="D20" s="19"/>
      <c r="E20" s="19"/>
      <c r="F20" s="22"/>
      <c r="G20" s="23"/>
      <c r="H20" s="24"/>
      <c r="I20" s="25"/>
    </row>
    <row r="21" spans="1:9" s="18" customFormat="1" ht="11.25" x14ac:dyDescent="0.2">
      <c r="A21" s="28"/>
      <c r="B21" s="29" t="s">
        <v>34</v>
      </c>
      <c r="C21" s="30" t="s">
        <v>35</v>
      </c>
      <c r="D21" s="27"/>
      <c r="E21" s="27"/>
      <c r="F21" s="31"/>
      <c r="G21" s="32"/>
      <c r="H21" s="33"/>
      <c r="I21" s="34"/>
    </row>
    <row r="22" spans="1:9" s="1" customFormat="1" ht="409.5" x14ac:dyDescent="0.2">
      <c r="A22" s="36">
        <f>A13+1</f>
        <v>3</v>
      </c>
      <c r="B22" s="38" t="s">
        <v>36</v>
      </c>
      <c r="C22" s="39" t="s">
        <v>538</v>
      </c>
      <c r="D22" s="40" t="s">
        <v>38</v>
      </c>
      <c r="E22" s="41">
        <v>1</v>
      </c>
      <c r="F22" s="42"/>
      <c r="G22" s="43">
        <f t="shared" ref="G22" si="0">E22*F22</f>
        <v>0</v>
      </c>
      <c r="H22" s="44">
        <v>0</v>
      </c>
      <c r="I22" s="45">
        <f t="shared" ref="I22" si="1">E22*H22</f>
        <v>0</v>
      </c>
    </row>
    <row r="23" spans="1:9" s="1" customFormat="1" ht="106.5" x14ac:dyDescent="0.2">
      <c r="A23" s="36">
        <f>A22+1</f>
        <v>4</v>
      </c>
      <c r="B23" s="38" t="s">
        <v>36</v>
      </c>
      <c r="C23" s="39" t="s">
        <v>537</v>
      </c>
      <c r="D23" s="40" t="s">
        <v>38</v>
      </c>
      <c r="E23" s="41">
        <v>1</v>
      </c>
      <c r="F23" s="42"/>
      <c r="G23" s="43">
        <f t="shared" ref="G23" si="2">E23*F23</f>
        <v>0</v>
      </c>
      <c r="H23" s="44">
        <v>0</v>
      </c>
      <c r="I23" s="45">
        <f t="shared" ref="I23" si="3">E23*H23</f>
        <v>0</v>
      </c>
    </row>
    <row r="24" spans="1:9" s="1" customFormat="1" ht="9.75" x14ac:dyDescent="0.2">
      <c r="A24" s="36">
        <f>A23+1</f>
        <v>5</v>
      </c>
      <c r="B24" s="38" t="s">
        <v>36</v>
      </c>
      <c r="C24" s="39" t="s">
        <v>37</v>
      </c>
      <c r="D24" s="40" t="s">
        <v>38</v>
      </c>
      <c r="E24" s="41">
        <v>177</v>
      </c>
      <c r="F24" s="42"/>
      <c r="G24" s="43">
        <f t="shared" ref="G24:G87" si="4">E24*F24</f>
        <v>0</v>
      </c>
      <c r="H24" s="44">
        <v>0</v>
      </c>
      <c r="I24" s="45">
        <f t="shared" ref="I24:I87" si="5">E24*H24</f>
        <v>0</v>
      </c>
    </row>
    <row r="25" spans="1:9" s="1" customFormat="1" ht="9.75" x14ac:dyDescent="0.2">
      <c r="A25" s="36">
        <f t="shared" ref="A25:A88" si="6">A24+1</f>
        <v>6</v>
      </c>
      <c r="B25" s="38" t="s">
        <v>36</v>
      </c>
      <c r="C25" s="39" t="s">
        <v>39</v>
      </c>
      <c r="D25" s="40" t="s">
        <v>38</v>
      </c>
      <c r="E25" s="41">
        <v>383</v>
      </c>
      <c r="F25" s="42"/>
      <c r="G25" s="43">
        <f t="shared" si="4"/>
        <v>0</v>
      </c>
      <c r="H25" s="44">
        <v>0</v>
      </c>
      <c r="I25" s="45">
        <f t="shared" si="5"/>
        <v>0</v>
      </c>
    </row>
    <row r="26" spans="1:9" s="1" customFormat="1" ht="9.75" x14ac:dyDescent="0.2">
      <c r="A26" s="36">
        <f t="shared" si="6"/>
        <v>7</v>
      </c>
      <c r="B26" s="38" t="s">
        <v>36</v>
      </c>
      <c r="C26" s="39" t="s">
        <v>40</v>
      </c>
      <c r="D26" s="40" t="s">
        <v>38</v>
      </c>
      <c r="E26" s="41">
        <v>12</v>
      </c>
      <c r="F26" s="42"/>
      <c r="G26" s="43">
        <f t="shared" si="4"/>
        <v>0</v>
      </c>
      <c r="H26" s="44">
        <v>0</v>
      </c>
      <c r="I26" s="45">
        <f t="shared" si="5"/>
        <v>0</v>
      </c>
    </row>
    <row r="27" spans="1:9" s="1" customFormat="1" ht="9.75" x14ac:dyDescent="0.2">
      <c r="A27" s="36">
        <f t="shared" si="6"/>
        <v>8</v>
      </c>
      <c r="B27" s="38" t="s">
        <v>36</v>
      </c>
      <c r="C27" s="39" t="s">
        <v>41</v>
      </c>
      <c r="D27" s="40" t="s">
        <v>38</v>
      </c>
      <c r="E27" s="41">
        <v>80</v>
      </c>
      <c r="F27" s="42"/>
      <c r="G27" s="43">
        <f t="shared" si="4"/>
        <v>0</v>
      </c>
      <c r="H27" s="44">
        <v>0</v>
      </c>
      <c r="I27" s="45">
        <f t="shared" si="5"/>
        <v>0</v>
      </c>
    </row>
    <row r="28" spans="1:9" s="1" customFormat="1" ht="9.75" x14ac:dyDescent="0.2">
      <c r="A28" s="36">
        <f t="shared" si="6"/>
        <v>9</v>
      </c>
      <c r="B28" s="38" t="s">
        <v>36</v>
      </c>
      <c r="C28" s="39" t="s">
        <v>42</v>
      </c>
      <c r="D28" s="40" t="s">
        <v>38</v>
      </c>
      <c r="E28" s="41">
        <v>36</v>
      </c>
      <c r="F28" s="42"/>
      <c r="G28" s="43">
        <f t="shared" si="4"/>
        <v>0</v>
      </c>
      <c r="H28" s="44">
        <v>0</v>
      </c>
      <c r="I28" s="45">
        <f t="shared" si="5"/>
        <v>0</v>
      </c>
    </row>
    <row r="29" spans="1:9" s="1" customFormat="1" ht="9.75" x14ac:dyDescent="0.2">
      <c r="A29" s="36">
        <f t="shared" si="6"/>
        <v>10</v>
      </c>
      <c r="B29" s="38" t="s">
        <v>36</v>
      </c>
      <c r="C29" s="39" t="s">
        <v>43</v>
      </c>
      <c r="D29" s="40" t="s">
        <v>38</v>
      </c>
      <c r="E29" s="41">
        <v>36</v>
      </c>
      <c r="F29" s="42"/>
      <c r="G29" s="43">
        <f t="shared" si="4"/>
        <v>0</v>
      </c>
      <c r="H29" s="44">
        <v>0</v>
      </c>
      <c r="I29" s="45">
        <f t="shared" si="5"/>
        <v>0</v>
      </c>
    </row>
    <row r="30" spans="1:9" s="1" customFormat="1" ht="9.75" x14ac:dyDescent="0.2">
      <c r="A30" s="36">
        <f t="shared" si="6"/>
        <v>11</v>
      </c>
      <c r="B30" s="38" t="s">
        <v>36</v>
      </c>
      <c r="C30" s="39" t="s">
        <v>44</v>
      </c>
      <c r="D30" s="40" t="s">
        <v>38</v>
      </c>
      <c r="E30" s="41">
        <v>2</v>
      </c>
      <c r="F30" s="42"/>
      <c r="G30" s="43">
        <f t="shared" si="4"/>
        <v>0</v>
      </c>
      <c r="H30" s="44">
        <v>0</v>
      </c>
      <c r="I30" s="45">
        <f t="shared" si="5"/>
        <v>0</v>
      </c>
    </row>
    <row r="31" spans="1:9" s="1" customFormat="1" ht="9.75" x14ac:dyDescent="0.2">
      <c r="A31" s="36">
        <f t="shared" si="6"/>
        <v>12</v>
      </c>
      <c r="B31" s="38" t="s">
        <v>36</v>
      </c>
      <c r="C31" s="39" t="s">
        <v>45</v>
      </c>
      <c r="D31" s="40" t="s">
        <v>38</v>
      </c>
      <c r="E31" s="41">
        <v>5</v>
      </c>
      <c r="F31" s="42"/>
      <c r="G31" s="43">
        <f t="shared" si="4"/>
        <v>0</v>
      </c>
      <c r="H31" s="44">
        <v>0</v>
      </c>
      <c r="I31" s="45">
        <f t="shared" si="5"/>
        <v>0</v>
      </c>
    </row>
    <row r="32" spans="1:9" s="1" customFormat="1" ht="9.75" x14ac:dyDescent="0.2">
      <c r="A32" s="36">
        <f t="shared" si="6"/>
        <v>13</v>
      </c>
      <c r="B32" s="38" t="s">
        <v>36</v>
      </c>
      <c r="C32" s="39" t="s">
        <v>46</v>
      </c>
      <c r="D32" s="40" t="s">
        <v>38</v>
      </c>
      <c r="E32" s="41">
        <v>2</v>
      </c>
      <c r="F32" s="42"/>
      <c r="G32" s="43">
        <f t="shared" si="4"/>
        <v>0</v>
      </c>
      <c r="H32" s="44">
        <v>0</v>
      </c>
      <c r="I32" s="45">
        <f t="shared" si="5"/>
        <v>0</v>
      </c>
    </row>
    <row r="33" spans="1:9" s="1" customFormat="1" ht="9.75" x14ac:dyDescent="0.2">
      <c r="A33" s="36">
        <f t="shared" si="6"/>
        <v>14</v>
      </c>
      <c r="B33" s="38" t="s">
        <v>36</v>
      </c>
      <c r="C33" s="39" t="s">
        <v>47</v>
      </c>
      <c r="D33" s="40" t="s">
        <v>38</v>
      </c>
      <c r="E33" s="41">
        <v>34</v>
      </c>
      <c r="F33" s="42"/>
      <c r="G33" s="43">
        <f t="shared" si="4"/>
        <v>0</v>
      </c>
      <c r="H33" s="44">
        <v>0</v>
      </c>
      <c r="I33" s="45">
        <f t="shared" si="5"/>
        <v>0</v>
      </c>
    </row>
    <row r="34" spans="1:9" s="1" customFormat="1" ht="9.75" x14ac:dyDescent="0.2">
      <c r="A34" s="36">
        <f t="shared" si="6"/>
        <v>15</v>
      </c>
      <c r="B34" s="38" t="s">
        <v>36</v>
      </c>
      <c r="C34" s="39" t="s">
        <v>48</v>
      </c>
      <c r="D34" s="40" t="s">
        <v>38</v>
      </c>
      <c r="E34" s="41">
        <v>25</v>
      </c>
      <c r="F34" s="42"/>
      <c r="G34" s="43">
        <f t="shared" si="4"/>
        <v>0</v>
      </c>
      <c r="H34" s="44">
        <v>0</v>
      </c>
      <c r="I34" s="45">
        <f t="shared" si="5"/>
        <v>0</v>
      </c>
    </row>
    <row r="35" spans="1:9" s="1" customFormat="1" ht="19.5" x14ac:dyDescent="0.2">
      <c r="A35" s="36">
        <f t="shared" si="6"/>
        <v>16</v>
      </c>
      <c r="B35" s="38" t="s">
        <v>36</v>
      </c>
      <c r="C35" s="39" t="s">
        <v>49</v>
      </c>
      <c r="D35" s="40" t="s">
        <v>38</v>
      </c>
      <c r="E35" s="41">
        <v>24</v>
      </c>
      <c r="F35" s="42"/>
      <c r="G35" s="43">
        <f t="shared" si="4"/>
        <v>0</v>
      </c>
      <c r="H35" s="44">
        <v>0</v>
      </c>
      <c r="I35" s="45">
        <f t="shared" si="5"/>
        <v>0</v>
      </c>
    </row>
    <row r="36" spans="1:9" s="1" customFormat="1" ht="9.75" x14ac:dyDescent="0.2">
      <c r="A36" s="36">
        <f t="shared" si="6"/>
        <v>17</v>
      </c>
      <c r="B36" s="38" t="s">
        <v>36</v>
      </c>
      <c r="C36" s="39" t="s">
        <v>50</v>
      </c>
      <c r="D36" s="40" t="s">
        <v>38</v>
      </c>
      <c r="E36" s="41">
        <v>188</v>
      </c>
      <c r="F36" s="42"/>
      <c r="G36" s="43">
        <f t="shared" si="4"/>
        <v>0</v>
      </c>
      <c r="H36" s="44">
        <v>0</v>
      </c>
      <c r="I36" s="45">
        <f t="shared" si="5"/>
        <v>0</v>
      </c>
    </row>
    <row r="37" spans="1:9" s="1" customFormat="1" ht="9.75" x14ac:dyDescent="0.2">
      <c r="A37" s="36">
        <f t="shared" si="6"/>
        <v>18</v>
      </c>
      <c r="B37" s="38" t="s">
        <v>36</v>
      </c>
      <c r="C37" s="39" t="s">
        <v>51</v>
      </c>
      <c r="D37" s="40" t="s">
        <v>38</v>
      </c>
      <c r="E37" s="41">
        <v>4</v>
      </c>
      <c r="F37" s="42"/>
      <c r="G37" s="43">
        <f t="shared" si="4"/>
        <v>0</v>
      </c>
      <c r="H37" s="44">
        <v>0</v>
      </c>
      <c r="I37" s="45">
        <f t="shared" si="5"/>
        <v>0</v>
      </c>
    </row>
    <row r="38" spans="1:9" s="1" customFormat="1" ht="9.75" x14ac:dyDescent="0.2">
      <c r="A38" s="36">
        <f t="shared" si="6"/>
        <v>19</v>
      </c>
      <c r="B38" s="38" t="s">
        <v>36</v>
      </c>
      <c r="C38" s="39" t="s">
        <v>52</v>
      </c>
      <c r="D38" s="40" t="s">
        <v>38</v>
      </c>
      <c r="E38" s="41">
        <v>104</v>
      </c>
      <c r="F38" s="42"/>
      <c r="G38" s="43">
        <f t="shared" si="4"/>
        <v>0</v>
      </c>
      <c r="H38" s="44">
        <v>0</v>
      </c>
      <c r="I38" s="45">
        <f t="shared" si="5"/>
        <v>0</v>
      </c>
    </row>
    <row r="39" spans="1:9" s="1" customFormat="1" ht="9.75" x14ac:dyDescent="0.2">
      <c r="A39" s="36">
        <f t="shared" si="6"/>
        <v>20</v>
      </c>
      <c r="B39" s="38" t="s">
        <v>36</v>
      </c>
      <c r="C39" s="39" t="s">
        <v>53</v>
      </c>
      <c r="D39" s="40" t="s">
        <v>38</v>
      </c>
      <c r="E39" s="41">
        <v>104</v>
      </c>
      <c r="F39" s="42"/>
      <c r="G39" s="43">
        <f t="shared" si="4"/>
        <v>0</v>
      </c>
      <c r="H39" s="44">
        <v>0</v>
      </c>
      <c r="I39" s="45">
        <f t="shared" si="5"/>
        <v>0</v>
      </c>
    </row>
    <row r="40" spans="1:9" s="1" customFormat="1" ht="9.75" x14ac:dyDescent="0.2">
      <c r="A40" s="36">
        <f t="shared" si="6"/>
        <v>21</v>
      </c>
      <c r="B40" s="38" t="s">
        <v>36</v>
      </c>
      <c r="C40" s="39" t="s">
        <v>54</v>
      </c>
      <c r="D40" s="40" t="s">
        <v>38</v>
      </c>
      <c r="E40" s="41">
        <v>104</v>
      </c>
      <c r="F40" s="42"/>
      <c r="G40" s="43">
        <f t="shared" si="4"/>
        <v>0</v>
      </c>
      <c r="H40" s="44">
        <v>0</v>
      </c>
      <c r="I40" s="45">
        <f t="shared" si="5"/>
        <v>0</v>
      </c>
    </row>
    <row r="41" spans="1:9" s="1" customFormat="1" ht="9.75" x14ac:dyDescent="0.2">
      <c r="A41" s="36">
        <f t="shared" si="6"/>
        <v>22</v>
      </c>
      <c r="B41" s="38" t="s">
        <v>36</v>
      </c>
      <c r="C41" s="39" t="s">
        <v>55</v>
      </c>
      <c r="D41" s="40" t="s">
        <v>38</v>
      </c>
      <c r="E41" s="41">
        <v>6</v>
      </c>
      <c r="F41" s="42"/>
      <c r="G41" s="43">
        <f t="shared" si="4"/>
        <v>0</v>
      </c>
      <c r="H41" s="44">
        <v>0</v>
      </c>
      <c r="I41" s="45">
        <f t="shared" si="5"/>
        <v>0</v>
      </c>
    </row>
    <row r="42" spans="1:9" s="1" customFormat="1" ht="9.75" x14ac:dyDescent="0.2">
      <c r="A42" s="36">
        <f t="shared" si="6"/>
        <v>23</v>
      </c>
      <c r="B42" s="38" t="s">
        <v>36</v>
      </c>
      <c r="C42" s="39" t="s">
        <v>56</v>
      </c>
      <c r="D42" s="40" t="s">
        <v>38</v>
      </c>
      <c r="E42" s="41">
        <v>21</v>
      </c>
      <c r="F42" s="42"/>
      <c r="G42" s="43">
        <f t="shared" si="4"/>
        <v>0</v>
      </c>
      <c r="H42" s="44">
        <v>0</v>
      </c>
      <c r="I42" s="45">
        <f t="shared" si="5"/>
        <v>0</v>
      </c>
    </row>
    <row r="43" spans="1:9" s="1" customFormat="1" ht="9.75" x14ac:dyDescent="0.2">
      <c r="A43" s="36">
        <f t="shared" si="6"/>
        <v>24</v>
      </c>
      <c r="B43" s="38" t="s">
        <v>36</v>
      </c>
      <c r="C43" s="39" t="s">
        <v>57</v>
      </c>
      <c r="D43" s="40" t="s">
        <v>38</v>
      </c>
      <c r="E43" s="41">
        <v>11</v>
      </c>
      <c r="F43" s="42"/>
      <c r="G43" s="43">
        <f t="shared" si="4"/>
        <v>0</v>
      </c>
      <c r="H43" s="44">
        <v>0</v>
      </c>
      <c r="I43" s="45">
        <f t="shared" si="5"/>
        <v>0</v>
      </c>
    </row>
    <row r="44" spans="1:9" s="1" customFormat="1" ht="9.75" x14ac:dyDescent="0.2">
      <c r="A44" s="36">
        <f t="shared" si="6"/>
        <v>25</v>
      </c>
      <c r="B44" s="38" t="s">
        <v>36</v>
      </c>
      <c r="C44" s="39" t="s">
        <v>58</v>
      </c>
      <c r="D44" s="40" t="s">
        <v>38</v>
      </c>
      <c r="E44" s="41">
        <v>11</v>
      </c>
      <c r="F44" s="42"/>
      <c r="G44" s="43">
        <f t="shared" si="4"/>
        <v>0</v>
      </c>
      <c r="H44" s="44">
        <v>0</v>
      </c>
      <c r="I44" s="45">
        <f t="shared" si="5"/>
        <v>0</v>
      </c>
    </row>
    <row r="45" spans="1:9" s="1" customFormat="1" ht="9.75" x14ac:dyDescent="0.2">
      <c r="A45" s="36">
        <f t="shared" si="6"/>
        <v>26</v>
      </c>
      <c r="B45" s="38" t="s">
        <v>36</v>
      </c>
      <c r="C45" s="39" t="s">
        <v>59</v>
      </c>
      <c r="D45" s="40" t="s">
        <v>38</v>
      </c>
      <c r="E45" s="41">
        <v>3</v>
      </c>
      <c r="F45" s="42"/>
      <c r="G45" s="43">
        <f t="shared" si="4"/>
        <v>0</v>
      </c>
      <c r="H45" s="44">
        <v>0</v>
      </c>
      <c r="I45" s="45">
        <f t="shared" si="5"/>
        <v>0</v>
      </c>
    </row>
    <row r="46" spans="1:9" s="1" customFormat="1" ht="9.75" x14ac:dyDescent="0.2">
      <c r="A46" s="36">
        <f t="shared" si="6"/>
        <v>27</v>
      </c>
      <c r="B46" s="38" t="s">
        <v>36</v>
      </c>
      <c r="C46" s="39" t="s">
        <v>60</v>
      </c>
      <c r="D46" s="40" t="s">
        <v>38</v>
      </c>
      <c r="E46" s="41">
        <v>1</v>
      </c>
      <c r="F46" s="42"/>
      <c r="G46" s="43">
        <f t="shared" si="4"/>
        <v>0</v>
      </c>
      <c r="H46" s="44">
        <v>0</v>
      </c>
      <c r="I46" s="45">
        <f t="shared" si="5"/>
        <v>0</v>
      </c>
    </row>
    <row r="47" spans="1:9" s="1" customFormat="1" ht="9.75" x14ac:dyDescent="0.2">
      <c r="A47" s="36">
        <f t="shared" si="6"/>
        <v>28</v>
      </c>
      <c r="B47" s="38" t="s">
        <v>36</v>
      </c>
      <c r="C47" s="39" t="s">
        <v>61</v>
      </c>
      <c r="D47" s="40" t="s">
        <v>38</v>
      </c>
      <c r="E47" s="41">
        <v>4</v>
      </c>
      <c r="F47" s="42"/>
      <c r="G47" s="43">
        <f t="shared" si="4"/>
        <v>0</v>
      </c>
      <c r="H47" s="44">
        <v>0</v>
      </c>
      <c r="I47" s="45">
        <f t="shared" si="5"/>
        <v>0</v>
      </c>
    </row>
    <row r="48" spans="1:9" s="1" customFormat="1" ht="9.75" x14ac:dyDescent="0.2">
      <c r="A48" s="36">
        <f t="shared" si="6"/>
        <v>29</v>
      </c>
      <c r="B48" s="38" t="s">
        <v>36</v>
      </c>
      <c r="C48" s="39" t="s">
        <v>62</v>
      </c>
      <c r="D48" s="40" t="s">
        <v>38</v>
      </c>
      <c r="E48" s="41">
        <v>4</v>
      </c>
      <c r="F48" s="42"/>
      <c r="G48" s="43">
        <f t="shared" si="4"/>
        <v>0</v>
      </c>
      <c r="H48" s="44">
        <v>0</v>
      </c>
      <c r="I48" s="45">
        <f t="shared" si="5"/>
        <v>0</v>
      </c>
    </row>
    <row r="49" spans="1:9" s="1" customFormat="1" ht="9.75" x14ac:dyDescent="0.2">
      <c r="A49" s="36">
        <f t="shared" si="6"/>
        <v>30</v>
      </c>
      <c r="B49" s="38" t="s">
        <v>36</v>
      </c>
      <c r="C49" s="39" t="s">
        <v>63</v>
      </c>
      <c r="D49" s="40" t="s">
        <v>38</v>
      </c>
      <c r="E49" s="41">
        <v>15</v>
      </c>
      <c r="F49" s="42"/>
      <c r="G49" s="43">
        <f t="shared" si="4"/>
        <v>0</v>
      </c>
      <c r="H49" s="44">
        <v>0</v>
      </c>
      <c r="I49" s="45">
        <f t="shared" si="5"/>
        <v>0</v>
      </c>
    </row>
    <row r="50" spans="1:9" s="1" customFormat="1" ht="9.75" x14ac:dyDescent="0.2">
      <c r="A50" s="36">
        <f t="shared" si="6"/>
        <v>31</v>
      </c>
      <c r="B50" s="38" t="s">
        <v>36</v>
      </c>
      <c r="C50" s="39" t="s">
        <v>64</v>
      </c>
      <c r="D50" s="40" t="s">
        <v>38</v>
      </c>
      <c r="E50" s="41">
        <v>1</v>
      </c>
      <c r="F50" s="42"/>
      <c r="G50" s="43">
        <f t="shared" si="4"/>
        <v>0</v>
      </c>
      <c r="H50" s="44">
        <v>0</v>
      </c>
      <c r="I50" s="45">
        <f t="shared" si="5"/>
        <v>0</v>
      </c>
    </row>
    <row r="51" spans="1:9" s="1" customFormat="1" ht="9.75" x14ac:dyDescent="0.2">
      <c r="A51" s="36">
        <f t="shared" si="6"/>
        <v>32</v>
      </c>
      <c r="B51" s="38" t="s">
        <v>36</v>
      </c>
      <c r="C51" s="39" t="s">
        <v>65</v>
      </c>
      <c r="D51" s="40" t="s">
        <v>38</v>
      </c>
      <c r="E51" s="41">
        <v>1</v>
      </c>
      <c r="F51" s="42"/>
      <c r="G51" s="43">
        <f t="shared" si="4"/>
        <v>0</v>
      </c>
      <c r="H51" s="44">
        <v>0</v>
      </c>
      <c r="I51" s="45">
        <f t="shared" si="5"/>
        <v>0</v>
      </c>
    </row>
    <row r="52" spans="1:9" s="1" customFormat="1" ht="9.75" x14ac:dyDescent="0.2">
      <c r="A52" s="36">
        <f t="shared" si="6"/>
        <v>33</v>
      </c>
      <c r="B52" s="38" t="s">
        <v>36</v>
      </c>
      <c r="C52" s="39" t="s">
        <v>66</v>
      </c>
      <c r="D52" s="40" t="s">
        <v>38</v>
      </c>
      <c r="E52" s="41">
        <v>1</v>
      </c>
      <c r="F52" s="42"/>
      <c r="G52" s="43">
        <f t="shared" si="4"/>
        <v>0</v>
      </c>
      <c r="H52" s="44">
        <v>0</v>
      </c>
      <c r="I52" s="45">
        <f t="shared" si="5"/>
        <v>0</v>
      </c>
    </row>
    <row r="53" spans="1:9" s="1" customFormat="1" ht="9.75" x14ac:dyDescent="0.2">
      <c r="A53" s="36">
        <f t="shared" si="6"/>
        <v>34</v>
      </c>
      <c r="B53" s="38" t="s">
        <v>36</v>
      </c>
      <c r="C53" s="39" t="s">
        <v>67</v>
      </c>
      <c r="D53" s="40" t="s">
        <v>38</v>
      </c>
      <c r="E53" s="41">
        <v>1</v>
      </c>
      <c r="F53" s="42"/>
      <c r="G53" s="43">
        <f t="shared" si="4"/>
        <v>0</v>
      </c>
      <c r="H53" s="44">
        <v>0</v>
      </c>
      <c r="I53" s="45">
        <f t="shared" si="5"/>
        <v>0</v>
      </c>
    </row>
    <row r="54" spans="1:9" s="1" customFormat="1" ht="9.75" x14ac:dyDescent="0.2">
      <c r="A54" s="36">
        <f t="shared" si="6"/>
        <v>35</v>
      </c>
      <c r="B54" s="38" t="s">
        <v>36</v>
      </c>
      <c r="C54" s="39" t="s">
        <v>68</v>
      </c>
      <c r="D54" s="40" t="s">
        <v>38</v>
      </c>
      <c r="E54" s="41">
        <v>1</v>
      </c>
      <c r="F54" s="42"/>
      <c r="G54" s="43">
        <f t="shared" si="4"/>
        <v>0</v>
      </c>
      <c r="H54" s="44">
        <v>0</v>
      </c>
      <c r="I54" s="45">
        <f t="shared" si="5"/>
        <v>0</v>
      </c>
    </row>
    <row r="55" spans="1:9" s="1" customFormat="1" ht="9.75" x14ac:dyDescent="0.2">
      <c r="A55" s="36">
        <f t="shared" si="6"/>
        <v>36</v>
      </c>
      <c r="B55" s="38" t="s">
        <v>36</v>
      </c>
      <c r="C55" s="39" t="s">
        <v>69</v>
      </c>
      <c r="D55" s="40" t="s">
        <v>29</v>
      </c>
      <c r="E55" s="41">
        <v>200</v>
      </c>
      <c r="F55" s="42"/>
      <c r="G55" s="43">
        <f t="shared" si="4"/>
        <v>0</v>
      </c>
      <c r="H55" s="44">
        <v>0</v>
      </c>
      <c r="I55" s="45">
        <f t="shared" si="5"/>
        <v>0</v>
      </c>
    </row>
    <row r="56" spans="1:9" s="1" customFormat="1" ht="9.75" x14ac:dyDescent="0.2">
      <c r="A56" s="36">
        <f t="shared" si="6"/>
        <v>37</v>
      </c>
      <c r="B56" s="38" t="s">
        <v>36</v>
      </c>
      <c r="C56" s="39" t="s">
        <v>70</v>
      </c>
      <c r="D56" s="40" t="s">
        <v>29</v>
      </c>
      <c r="E56" s="41">
        <v>1420</v>
      </c>
      <c r="F56" s="42"/>
      <c r="G56" s="43">
        <f t="shared" si="4"/>
        <v>0</v>
      </c>
      <c r="H56" s="44">
        <v>0</v>
      </c>
      <c r="I56" s="45">
        <f t="shared" si="5"/>
        <v>0</v>
      </c>
    </row>
    <row r="57" spans="1:9" s="1" customFormat="1" ht="9.75" x14ac:dyDescent="0.2">
      <c r="A57" s="36">
        <f t="shared" si="6"/>
        <v>38</v>
      </c>
      <c r="B57" s="38" t="s">
        <v>36</v>
      </c>
      <c r="C57" s="39" t="s">
        <v>71</v>
      </c>
      <c r="D57" s="40" t="s">
        <v>29</v>
      </c>
      <c r="E57" s="41">
        <v>6</v>
      </c>
      <c r="F57" s="42"/>
      <c r="G57" s="43">
        <f t="shared" si="4"/>
        <v>0</v>
      </c>
      <c r="H57" s="44">
        <v>0</v>
      </c>
      <c r="I57" s="45">
        <f t="shared" si="5"/>
        <v>0</v>
      </c>
    </row>
    <row r="58" spans="1:9" s="1" customFormat="1" ht="9.75" x14ac:dyDescent="0.2">
      <c r="A58" s="36">
        <f t="shared" si="6"/>
        <v>39</v>
      </c>
      <c r="B58" s="38" t="s">
        <v>36</v>
      </c>
      <c r="C58" s="39" t="s">
        <v>72</v>
      </c>
      <c r="D58" s="40" t="s">
        <v>29</v>
      </c>
      <c r="E58" s="41">
        <v>25</v>
      </c>
      <c r="F58" s="42"/>
      <c r="G58" s="43">
        <f t="shared" si="4"/>
        <v>0</v>
      </c>
      <c r="H58" s="44">
        <v>0</v>
      </c>
      <c r="I58" s="45">
        <f t="shared" si="5"/>
        <v>0</v>
      </c>
    </row>
    <row r="59" spans="1:9" s="1" customFormat="1" ht="9.75" x14ac:dyDescent="0.2">
      <c r="A59" s="36">
        <f t="shared" si="6"/>
        <v>40</v>
      </c>
      <c r="B59" s="38" t="s">
        <v>36</v>
      </c>
      <c r="C59" s="39" t="s">
        <v>73</v>
      </c>
      <c r="D59" s="40" t="s">
        <v>38</v>
      </c>
      <c r="E59" s="41">
        <v>1700</v>
      </c>
      <c r="F59" s="42"/>
      <c r="G59" s="43">
        <f t="shared" si="4"/>
        <v>0</v>
      </c>
      <c r="H59" s="44">
        <v>0</v>
      </c>
      <c r="I59" s="45">
        <f t="shared" si="5"/>
        <v>0</v>
      </c>
    </row>
    <row r="60" spans="1:9" s="1" customFormat="1" ht="9.75" x14ac:dyDescent="0.2">
      <c r="A60" s="36">
        <f t="shared" si="6"/>
        <v>41</v>
      </c>
      <c r="B60" s="38" t="s">
        <v>74</v>
      </c>
      <c r="C60" s="39" t="s">
        <v>75</v>
      </c>
      <c r="D60" s="40" t="s">
        <v>38</v>
      </c>
      <c r="E60" s="41">
        <v>1700</v>
      </c>
      <c r="F60" s="42">
        <v>0</v>
      </c>
      <c r="G60" s="43">
        <f t="shared" si="4"/>
        <v>0</v>
      </c>
      <c r="H60" s="44"/>
      <c r="I60" s="45">
        <f t="shared" si="5"/>
        <v>0</v>
      </c>
    </row>
    <row r="61" spans="1:9" s="1" customFormat="1" ht="9.75" x14ac:dyDescent="0.2">
      <c r="A61" s="36">
        <f t="shared" si="6"/>
        <v>42</v>
      </c>
      <c r="B61" s="38" t="s">
        <v>76</v>
      </c>
      <c r="C61" s="39" t="s">
        <v>77</v>
      </c>
      <c r="D61" s="40" t="s">
        <v>78</v>
      </c>
      <c r="E61" s="41">
        <v>1</v>
      </c>
      <c r="F61" s="42"/>
      <c r="G61" s="43">
        <f t="shared" si="4"/>
        <v>0</v>
      </c>
      <c r="H61" s="44">
        <v>0</v>
      </c>
      <c r="I61" s="45">
        <f t="shared" si="5"/>
        <v>0</v>
      </c>
    </row>
    <row r="62" spans="1:9" s="1" customFormat="1" ht="9.75" x14ac:dyDescent="0.2">
      <c r="A62" s="36">
        <f t="shared" si="6"/>
        <v>43</v>
      </c>
      <c r="B62" s="38" t="s">
        <v>76</v>
      </c>
      <c r="C62" s="39" t="s">
        <v>79</v>
      </c>
      <c r="D62" s="40" t="s">
        <v>78</v>
      </c>
      <c r="E62" s="41">
        <v>1</v>
      </c>
      <c r="F62" s="42"/>
      <c r="G62" s="43">
        <f t="shared" si="4"/>
        <v>0</v>
      </c>
      <c r="H62" s="44">
        <v>0</v>
      </c>
      <c r="I62" s="45">
        <f t="shared" si="5"/>
        <v>0</v>
      </c>
    </row>
    <row r="63" spans="1:9" s="1" customFormat="1" ht="9.75" x14ac:dyDescent="0.2">
      <c r="A63" s="36">
        <f t="shared" si="6"/>
        <v>44</v>
      </c>
      <c r="B63" s="38" t="s">
        <v>36</v>
      </c>
      <c r="C63" s="39" t="s">
        <v>80</v>
      </c>
      <c r="D63" s="40" t="s">
        <v>38</v>
      </c>
      <c r="E63" s="41">
        <v>11</v>
      </c>
      <c r="F63" s="42"/>
      <c r="G63" s="43">
        <f t="shared" si="4"/>
        <v>0</v>
      </c>
      <c r="H63" s="44">
        <v>0</v>
      </c>
      <c r="I63" s="45">
        <f t="shared" si="5"/>
        <v>0</v>
      </c>
    </row>
    <row r="64" spans="1:9" s="1" customFormat="1" ht="9.75" x14ac:dyDescent="0.2">
      <c r="A64" s="36">
        <f t="shared" si="6"/>
        <v>45</v>
      </c>
      <c r="B64" s="38" t="s">
        <v>36</v>
      </c>
      <c r="C64" s="39" t="s">
        <v>81</v>
      </c>
      <c r="D64" s="40" t="s">
        <v>38</v>
      </c>
      <c r="E64" s="41">
        <v>11</v>
      </c>
      <c r="F64" s="42"/>
      <c r="G64" s="43">
        <f t="shared" si="4"/>
        <v>0</v>
      </c>
      <c r="H64" s="44">
        <v>0</v>
      </c>
      <c r="I64" s="45">
        <f t="shared" si="5"/>
        <v>0</v>
      </c>
    </row>
    <row r="65" spans="1:9" s="1" customFormat="1" ht="9.75" x14ac:dyDescent="0.2">
      <c r="A65" s="36">
        <f t="shared" si="6"/>
        <v>46</v>
      </c>
      <c r="B65" s="38" t="s">
        <v>36</v>
      </c>
      <c r="C65" s="39" t="s">
        <v>82</v>
      </c>
      <c r="D65" s="40" t="s">
        <v>38</v>
      </c>
      <c r="E65" s="41">
        <v>11</v>
      </c>
      <c r="F65" s="42"/>
      <c r="G65" s="43">
        <f t="shared" si="4"/>
        <v>0</v>
      </c>
      <c r="H65" s="44">
        <v>0</v>
      </c>
      <c r="I65" s="45">
        <f t="shared" si="5"/>
        <v>0</v>
      </c>
    </row>
    <row r="66" spans="1:9" s="1" customFormat="1" ht="9.75" x14ac:dyDescent="0.2">
      <c r="A66" s="36">
        <f t="shared" si="6"/>
        <v>47</v>
      </c>
      <c r="B66" s="38" t="s">
        <v>36</v>
      </c>
      <c r="C66" s="39" t="s">
        <v>83</v>
      </c>
      <c r="D66" s="40" t="s">
        <v>38</v>
      </c>
      <c r="E66" s="41">
        <v>11</v>
      </c>
      <c r="F66" s="42"/>
      <c r="G66" s="43">
        <f t="shared" si="4"/>
        <v>0</v>
      </c>
      <c r="H66" s="44">
        <v>0</v>
      </c>
      <c r="I66" s="45">
        <f t="shared" si="5"/>
        <v>0</v>
      </c>
    </row>
    <row r="67" spans="1:9" s="1" customFormat="1" ht="9.75" x14ac:dyDescent="0.2">
      <c r="A67" s="36">
        <f t="shared" si="6"/>
        <v>48</v>
      </c>
      <c r="B67" s="38" t="s">
        <v>36</v>
      </c>
      <c r="C67" s="39" t="s">
        <v>84</v>
      </c>
      <c r="D67" s="40" t="s">
        <v>38</v>
      </c>
      <c r="E67" s="41">
        <v>11</v>
      </c>
      <c r="F67" s="42"/>
      <c r="G67" s="43">
        <f t="shared" si="4"/>
        <v>0</v>
      </c>
      <c r="H67" s="44">
        <v>0</v>
      </c>
      <c r="I67" s="45">
        <f t="shared" si="5"/>
        <v>0</v>
      </c>
    </row>
    <row r="68" spans="1:9" s="1" customFormat="1" ht="9.75" x14ac:dyDescent="0.2">
      <c r="A68" s="36">
        <f t="shared" si="6"/>
        <v>49</v>
      </c>
      <c r="B68" s="38" t="s">
        <v>36</v>
      </c>
      <c r="C68" s="39" t="s">
        <v>85</v>
      </c>
      <c r="D68" s="40" t="s">
        <v>38</v>
      </c>
      <c r="E68" s="41">
        <v>11</v>
      </c>
      <c r="F68" s="42"/>
      <c r="G68" s="43">
        <f t="shared" si="4"/>
        <v>0</v>
      </c>
      <c r="H68" s="44">
        <v>0</v>
      </c>
      <c r="I68" s="45">
        <f t="shared" si="5"/>
        <v>0</v>
      </c>
    </row>
    <row r="69" spans="1:9" s="1" customFormat="1" ht="9.75" x14ac:dyDescent="0.2">
      <c r="A69" s="36">
        <f t="shared" si="6"/>
        <v>50</v>
      </c>
      <c r="B69" s="38" t="s">
        <v>76</v>
      </c>
      <c r="C69" s="39" t="s">
        <v>86</v>
      </c>
      <c r="D69" s="40" t="s">
        <v>38</v>
      </c>
      <c r="E69" s="41">
        <v>11</v>
      </c>
      <c r="F69" s="42"/>
      <c r="G69" s="43">
        <f t="shared" si="4"/>
        <v>0</v>
      </c>
      <c r="H69" s="44">
        <v>0</v>
      </c>
      <c r="I69" s="45">
        <f t="shared" si="5"/>
        <v>0</v>
      </c>
    </row>
    <row r="70" spans="1:9" s="1" customFormat="1" ht="9.75" x14ac:dyDescent="0.2">
      <c r="A70" s="36">
        <f t="shared" si="6"/>
        <v>51</v>
      </c>
      <c r="B70" s="38" t="s">
        <v>36</v>
      </c>
      <c r="C70" s="39" t="s">
        <v>87</v>
      </c>
      <c r="D70" s="40" t="s">
        <v>38</v>
      </c>
      <c r="E70" s="41">
        <v>1</v>
      </c>
      <c r="F70" s="42"/>
      <c r="G70" s="43">
        <f t="shared" si="4"/>
        <v>0</v>
      </c>
      <c r="H70" s="44">
        <v>0</v>
      </c>
      <c r="I70" s="45">
        <f t="shared" si="5"/>
        <v>0</v>
      </c>
    </row>
    <row r="71" spans="1:9" s="1" customFormat="1" ht="9.75" x14ac:dyDescent="0.2">
      <c r="A71" s="36">
        <f t="shared" si="6"/>
        <v>52</v>
      </c>
      <c r="B71" s="38" t="s">
        <v>36</v>
      </c>
      <c r="C71" s="39" t="s">
        <v>88</v>
      </c>
      <c r="D71" s="40" t="s">
        <v>38</v>
      </c>
      <c r="E71" s="41">
        <v>1</v>
      </c>
      <c r="F71" s="42"/>
      <c r="G71" s="43">
        <f t="shared" si="4"/>
        <v>0</v>
      </c>
      <c r="H71" s="44">
        <v>0</v>
      </c>
      <c r="I71" s="45">
        <f t="shared" si="5"/>
        <v>0</v>
      </c>
    </row>
    <row r="72" spans="1:9" s="1" customFormat="1" ht="9.75" x14ac:dyDescent="0.2">
      <c r="A72" s="36">
        <f t="shared" si="6"/>
        <v>53</v>
      </c>
      <c r="B72" s="38" t="s">
        <v>36</v>
      </c>
      <c r="C72" s="39" t="s">
        <v>89</v>
      </c>
      <c r="D72" s="40" t="s">
        <v>38</v>
      </c>
      <c r="E72" s="41">
        <v>1</v>
      </c>
      <c r="F72" s="42"/>
      <c r="G72" s="43">
        <f t="shared" si="4"/>
        <v>0</v>
      </c>
      <c r="H72" s="44">
        <v>0</v>
      </c>
      <c r="I72" s="45">
        <f t="shared" si="5"/>
        <v>0</v>
      </c>
    </row>
    <row r="73" spans="1:9" s="1" customFormat="1" ht="9.75" x14ac:dyDescent="0.2">
      <c r="A73" s="36">
        <f t="shared" si="6"/>
        <v>54</v>
      </c>
      <c r="B73" s="38" t="s">
        <v>36</v>
      </c>
      <c r="C73" s="39" t="s">
        <v>90</v>
      </c>
      <c r="D73" s="40" t="s">
        <v>38</v>
      </c>
      <c r="E73" s="41">
        <v>1</v>
      </c>
      <c r="F73" s="42"/>
      <c r="G73" s="43">
        <f t="shared" si="4"/>
        <v>0</v>
      </c>
      <c r="H73" s="44">
        <v>0</v>
      </c>
      <c r="I73" s="45">
        <f t="shared" si="5"/>
        <v>0</v>
      </c>
    </row>
    <row r="74" spans="1:9" s="1" customFormat="1" ht="9.75" x14ac:dyDescent="0.2">
      <c r="A74" s="36">
        <f t="shared" si="6"/>
        <v>55</v>
      </c>
      <c r="B74" s="38" t="s">
        <v>36</v>
      </c>
      <c r="C74" s="39" t="s">
        <v>91</v>
      </c>
      <c r="D74" s="40" t="s">
        <v>38</v>
      </c>
      <c r="E74" s="41">
        <v>1</v>
      </c>
      <c r="F74" s="42"/>
      <c r="G74" s="43">
        <f t="shared" si="4"/>
        <v>0</v>
      </c>
      <c r="H74" s="44">
        <v>0</v>
      </c>
      <c r="I74" s="45">
        <f t="shared" si="5"/>
        <v>0</v>
      </c>
    </row>
    <row r="75" spans="1:9" s="1" customFormat="1" ht="9.75" x14ac:dyDescent="0.2">
      <c r="A75" s="36">
        <f t="shared" si="6"/>
        <v>56</v>
      </c>
      <c r="B75" s="38" t="s">
        <v>36</v>
      </c>
      <c r="C75" s="39" t="s">
        <v>92</v>
      </c>
      <c r="D75" s="40" t="s">
        <v>38</v>
      </c>
      <c r="E75" s="41">
        <v>1</v>
      </c>
      <c r="F75" s="42"/>
      <c r="G75" s="43">
        <f t="shared" si="4"/>
        <v>0</v>
      </c>
      <c r="H75" s="44">
        <v>0</v>
      </c>
      <c r="I75" s="45">
        <f t="shared" si="5"/>
        <v>0</v>
      </c>
    </row>
    <row r="76" spans="1:9" s="1" customFormat="1" ht="9.75" x14ac:dyDescent="0.2">
      <c r="A76" s="36">
        <f t="shared" si="6"/>
        <v>57</v>
      </c>
      <c r="B76" s="38" t="s">
        <v>36</v>
      </c>
      <c r="C76" s="39" t="s">
        <v>93</v>
      </c>
      <c r="D76" s="40" t="s">
        <v>38</v>
      </c>
      <c r="E76" s="41">
        <v>1</v>
      </c>
      <c r="F76" s="42"/>
      <c r="G76" s="43">
        <f t="shared" si="4"/>
        <v>0</v>
      </c>
      <c r="H76" s="44">
        <v>0</v>
      </c>
      <c r="I76" s="45">
        <f t="shared" si="5"/>
        <v>0</v>
      </c>
    </row>
    <row r="77" spans="1:9" s="1" customFormat="1" ht="9.75" x14ac:dyDescent="0.2">
      <c r="A77" s="36">
        <f t="shared" si="6"/>
        <v>58</v>
      </c>
      <c r="B77" s="38" t="s">
        <v>36</v>
      </c>
      <c r="C77" s="39" t="s">
        <v>94</v>
      </c>
      <c r="D77" s="40" t="s">
        <v>38</v>
      </c>
      <c r="E77" s="41">
        <v>1</v>
      </c>
      <c r="F77" s="42"/>
      <c r="G77" s="43">
        <f t="shared" si="4"/>
        <v>0</v>
      </c>
      <c r="H77" s="44">
        <v>0</v>
      </c>
      <c r="I77" s="45">
        <f t="shared" si="5"/>
        <v>0</v>
      </c>
    </row>
    <row r="78" spans="1:9" s="1" customFormat="1" ht="9.75" x14ac:dyDescent="0.2">
      <c r="A78" s="36">
        <f t="shared" si="6"/>
        <v>59</v>
      </c>
      <c r="B78" s="38" t="s">
        <v>36</v>
      </c>
      <c r="C78" s="39" t="s">
        <v>95</v>
      </c>
      <c r="D78" s="40" t="s">
        <v>38</v>
      </c>
      <c r="E78" s="41">
        <v>1</v>
      </c>
      <c r="F78" s="42"/>
      <c r="G78" s="43">
        <f t="shared" si="4"/>
        <v>0</v>
      </c>
      <c r="H78" s="44">
        <v>0</v>
      </c>
      <c r="I78" s="45">
        <f t="shared" si="5"/>
        <v>0</v>
      </c>
    </row>
    <row r="79" spans="1:9" s="1" customFormat="1" ht="9.75" x14ac:dyDescent="0.2">
      <c r="A79" s="36">
        <f t="shared" si="6"/>
        <v>60</v>
      </c>
      <c r="B79" s="38" t="s">
        <v>36</v>
      </c>
      <c r="C79" s="39" t="s">
        <v>96</v>
      </c>
      <c r="D79" s="40" t="s">
        <v>29</v>
      </c>
      <c r="E79" s="41">
        <v>230</v>
      </c>
      <c r="F79" s="42"/>
      <c r="G79" s="43">
        <f t="shared" si="4"/>
        <v>0</v>
      </c>
      <c r="H79" s="44">
        <v>0</v>
      </c>
      <c r="I79" s="45">
        <f t="shared" si="5"/>
        <v>0</v>
      </c>
    </row>
    <row r="80" spans="1:9" s="1" customFormat="1" ht="9.75" x14ac:dyDescent="0.2">
      <c r="A80" s="36">
        <f t="shared" si="6"/>
        <v>61</v>
      </c>
      <c r="B80" s="38" t="s">
        <v>36</v>
      </c>
      <c r="C80" s="39" t="s">
        <v>97</v>
      </c>
      <c r="D80" s="40" t="s">
        <v>29</v>
      </c>
      <c r="E80" s="41">
        <v>850</v>
      </c>
      <c r="F80" s="42"/>
      <c r="G80" s="43">
        <f t="shared" si="4"/>
        <v>0</v>
      </c>
      <c r="H80" s="44">
        <v>0</v>
      </c>
      <c r="I80" s="45">
        <f t="shared" si="5"/>
        <v>0</v>
      </c>
    </row>
    <row r="81" spans="1:9" s="1" customFormat="1" ht="9.75" x14ac:dyDescent="0.2">
      <c r="A81" s="36">
        <f t="shared" si="6"/>
        <v>62</v>
      </c>
      <c r="B81" s="38" t="s">
        <v>36</v>
      </c>
      <c r="C81" s="39" t="s">
        <v>98</v>
      </c>
      <c r="D81" s="40" t="s">
        <v>29</v>
      </c>
      <c r="E81" s="41">
        <v>220</v>
      </c>
      <c r="F81" s="42"/>
      <c r="G81" s="43">
        <f t="shared" si="4"/>
        <v>0</v>
      </c>
      <c r="H81" s="44">
        <v>0</v>
      </c>
      <c r="I81" s="45">
        <f t="shared" si="5"/>
        <v>0</v>
      </c>
    </row>
    <row r="82" spans="1:9" s="1" customFormat="1" ht="9.75" x14ac:dyDescent="0.2">
      <c r="A82" s="36">
        <f t="shared" si="6"/>
        <v>63</v>
      </c>
      <c r="B82" s="38" t="s">
        <v>36</v>
      </c>
      <c r="C82" s="39" t="s">
        <v>99</v>
      </c>
      <c r="D82" s="40" t="s">
        <v>29</v>
      </c>
      <c r="E82" s="41">
        <v>5310</v>
      </c>
      <c r="F82" s="42"/>
      <c r="G82" s="43">
        <f t="shared" si="4"/>
        <v>0</v>
      </c>
      <c r="H82" s="44">
        <v>0</v>
      </c>
      <c r="I82" s="45">
        <f t="shared" si="5"/>
        <v>0</v>
      </c>
    </row>
    <row r="83" spans="1:9" s="1" customFormat="1" ht="9.75" x14ac:dyDescent="0.2">
      <c r="A83" s="36">
        <f t="shared" si="6"/>
        <v>64</v>
      </c>
      <c r="B83" s="38" t="s">
        <v>36</v>
      </c>
      <c r="C83" s="39" t="s">
        <v>100</v>
      </c>
      <c r="D83" s="40" t="s">
        <v>29</v>
      </c>
      <c r="E83" s="41">
        <v>1710</v>
      </c>
      <c r="F83" s="42"/>
      <c r="G83" s="43">
        <f t="shared" si="4"/>
        <v>0</v>
      </c>
      <c r="H83" s="44">
        <v>0</v>
      </c>
      <c r="I83" s="45">
        <f t="shared" si="5"/>
        <v>0</v>
      </c>
    </row>
    <row r="84" spans="1:9" s="1" customFormat="1" ht="9.75" x14ac:dyDescent="0.2">
      <c r="A84" s="36">
        <f t="shared" si="6"/>
        <v>65</v>
      </c>
      <c r="B84" s="38" t="s">
        <v>36</v>
      </c>
      <c r="C84" s="39" t="s">
        <v>101</v>
      </c>
      <c r="D84" s="40" t="s">
        <v>29</v>
      </c>
      <c r="E84" s="41">
        <v>2420</v>
      </c>
      <c r="F84" s="42"/>
      <c r="G84" s="43">
        <f t="shared" si="4"/>
        <v>0</v>
      </c>
      <c r="H84" s="44">
        <v>0</v>
      </c>
      <c r="I84" s="45">
        <f t="shared" si="5"/>
        <v>0</v>
      </c>
    </row>
    <row r="85" spans="1:9" s="1" customFormat="1" ht="9.75" x14ac:dyDescent="0.2">
      <c r="A85" s="36">
        <f t="shared" si="6"/>
        <v>66</v>
      </c>
      <c r="B85" s="38" t="s">
        <v>36</v>
      </c>
      <c r="C85" s="39" t="s">
        <v>102</v>
      </c>
      <c r="D85" s="40" t="s">
        <v>103</v>
      </c>
      <c r="E85" s="41">
        <v>15</v>
      </c>
      <c r="F85" s="42"/>
      <c r="G85" s="43">
        <f t="shared" si="4"/>
        <v>0</v>
      </c>
      <c r="H85" s="44">
        <v>0</v>
      </c>
      <c r="I85" s="45">
        <f t="shared" si="5"/>
        <v>0</v>
      </c>
    </row>
    <row r="86" spans="1:9" s="1" customFormat="1" ht="9.75" x14ac:dyDescent="0.2">
      <c r="A86" s="36">
        <f t="shared" si="6"/>
        <v>67</v>
      </c>
      <c r="B86" s="38" t="s">
        <v>36</v>
      </c>
      <c r="C86" s="39" t="s">
        <v>104</v>
      </c>
      <c r="D86" s="40" t="s">
        <v>29</v>
      </c>
      <c r="E86" s="41">
        <v>370</v>
      </c>
      <c r="F86" s="42"/>
      <c r="G86" s="43">
        <f t="shared" si="4"/>
        <v>0</v>
      </c>
      <c r="H86" s="44">
        <v>0</v>
      </c>
      <c r="I86" s="45">
        <f t="shared" si="5"/>
        <v>0</v>
      </c>
    </row>
    <row r="87" spans="1:9" s="1" customFormat="1" ht="9.75" x14ac:dyDescent="0.2">
      <c r="A87" s="36">
        <f t="shared" si="6"/>
        <v>68</v>
      </c>
      <c r="B87" s="38" t="s">
        <v>36</v>
      </c>
      <c r="C87" s="39" t="s">
        <v>105</v>
      </c>
      <c r="D87" s="40" t="s">
        <v>29</v>
      </c>
      <c r="E87" s="41">
        <v>1360</v>
      </c>
      <c r="F87" s="42"/>
      <c r="G87" s="43">
        <f t="shared" si="4"/>
        <v>0</v>
      </c>
      <c r="H87" s="44">
        <v>0</v>
      </c>
      <c r="I87" s="45">
        <f t="shared" si="5"/>
        <v>0</v>
      </c>
    </row>
    <row r="88" spans="1:9" s="1" customFormat="1" ht="9.75" x14ac:dyDescent="0.2">
      <c r="A88" s="36">
        <f t="shared" si="6"/>
        <v>69</v>
      </c>
      <c r="B88" s="38" t="s">
        <v>36</v>
      </c>
      <c r="C88" s="39" t="s">
        <v>106</v>
      </c>
      <c r="D88" s="40" t="s">
        <v>29</v>
      </c>
      <c r="E88" s="41">
        <v>2040</v>
      </c>
      <c r="F88" s="42"/>
      <c r="G88" s="43">
        <f t="shared" ref="G88:G151" si="7">E88*F88</f>
        <v>0</v>
      </c>
      <c r="H88" s="44">
        <v>0</v>
      </c>
      <c r="I88" s="45">
        <f t="shared" ref="I88:I151" si="8">E88*H88</f>
        <v>0</v>
      </c>
    </row>
    <row r="89" spans="1:9" s="1" customFormat="1" ht="9.75" x14ac:dyDescent="0.2">
      <c r="A89" s="36">
        <f t="shared" ref="A89:A152" si="9">A88+1</f>
        <v>70</v>
      </c>
      <c r="B89" s="38" t="s">
        <v>36</v>
      </c>
      <c r="C89" s="39" t="s">
        <v>107</v>
      </c>
      <c r="D89" s="40" t="s">
        <v>29</v>
      </c>
      <c r="E89" s="41">
        <v>2560</v>
      </c>
      <c r="F89" s="42"/>
      <c r="G89" s="43">
        <f t="shared" si="7"/>
        <v>0</v>
      </c>
      <c r="H89" s="44">
        <v>0</v>
      </c>
      <c r="I89" s="45">
        <f t="shared" si="8"/>
        <v>0</v>
      </c>
    </row>
    <row r="90" spans="1:9" s="1" customFormat="1" ht="9.75" x14ac:dyDescent="0.2">
      <c r="A90" s="36">
        <f t="shared" si="9"/>
        <v>71</v>
      </c>
      <c r="B90" s="38" t="s">
        <v>36</v>
      </c>
      <c r="C90" s="39" t="s">
        <v>108</v>
      </c>
      <c r="D90" s="40" t="s">
        <v>29</v>
      </c>
      <c r="E90" s="41">
        <v>210</v>
      </c>
      <c r="F90" s="42"/>
      <c r="G90" s="43">
        <f t="shared" si="7"/>
        <v>0</v>
      </c>
      <c r="H90" s="44">
        <v>0</v>
      </c>
      <c r="I90" s="45">
        <f t="shared" si="8"/>
        <v>0</v>
      </c>
    </row>
    <row r="91" spans="1:9" s="1" customFormat="1" ht="9.75" x14ac:dyDescent="0.2">
      <c r="A91" s="36">
        <f t="shared" si="9"/>
        <v>72</v>
      </c>
      <c r="B91" s="38" t="s">
        <v>36</v>
      </c>
      <c r="C91" s="39" t="s">
        <v>109</v>
      </c>
      <c r="D91" s="40" t="s">
        <v>29</v>
      </c>
      <c r="E91" s="41">
        <v>70</v>
      </c>
      <c r="F91" s="42"/>
      <c r="G91" s="43">
        <f t="shared" si="7"/>
        <v>0</v>
      </c>
      <c r="H91" s="44">
        <v>0</v>
      </c>
      <c r="I91" s="45">
        <f t="shared" si="8"/>
        <v>0</v>
      </c>
    </row>
    <row r="92" spans="1:9" s="1" customFormat="1" ht="9.75" x14ac:dyDescent="0.2">
      <c r="A92" s="36">
        <f t="shared" si="9"/>
        <v>73</v>
      </c>
      <c r="B92" s="38" t="s">
        <v>36</v>
      </c>
      <c r="C92" s="39" t="s">
        <v>110</v>
      </c>
      <c r="D92" s="40" t="s">
        <v>29</v>
      </c>
      <c r="E92" s="41">
        <v>215</v>
      </c>
      <c r="F92" s="42"/>
      <c r="G92" s="43">
        <f t="shared" si="7"/>
        <v>0</v>
      </c>
      <c r="H92" s="44">
        <v>0</v>
      </c>
      <c r="I92" s="45">
        <f t="shared" si="8"/>
        <v>0</v>
      </c>
    </row>
    <row r="93" spans="1:9" s="1" customFormat="1" ht="9.75" x14ac:dyDescent="0.2">
      <c r="A93" s="36">
        <f t="shared" si="9"/>
        <v>74</v>
      </c>
      <c r="B93" s="38" t="s">
        <v>36</v>
      </c>
      <c r="C93" s="39" t="s">
        <v>111</v>
      </c>
      <c r="D93" s="40" t="s">
        <v>29</v>
      </c>
      <c r="E93" s="41">
        <v>200</v>
      </c>
      <c r="F93" s="42"/>
      <c r="G93" s="43">
        <f t="shared" si="7"/>
        <v>0</v>
      </c>
      <c r="H93" s="44">
        <v>0</v>
      </c>
      <c r="I93" s="45">
        <f t="shared" si="8"/>
        <v>0</v>
      </c>
    </row>
    <row r="94" spans="1:9" s="1" customFormat="1" ht="9.75" x14ac:dyDescent="0.2">
      <c r="A94" s="36">
        <f t="shared" si="9"/>
        <v>75</v>
      </c>
      <c r="B94" s="38" t="s">
        <v>36</v>
      </c>
      <c r="C94" s="39" t="s">
        <v>112</v>
      </c>
      <c r="D94" s="40" t="s">
        <v>29</v>
      </c>
      <c r="E94" s="41">
        <v>950</v>
      </c>
      <c r="F94" s="42"/>
      <c r="G94" s="43">
        <f t="shared" si="7"/>
        <v>0</v>
      </c>
      <c r="H94" s="44">
        <v>0</v>
      </c>
      <c r="I94" s="45">
        <f t="shared" si="8"/>
        <v>0</v>
      </c>
    </row>
    <row r="95" spans="1:9" s="1" customFormat="1" ht="9.75" x14ac:dyDescent="0.2">
      <c r="A95" s="36">
        <f t="shared" si="9"/>
        <v>76</v>
      </c>
      <c r="B95" s="38" t="s">
        <v>36</v>
      </c>
      <c r="C95" s="39" t="s">
        <v>113</v>
      </c>
      <c r="D95" s="40" t="s">
        <v>29</v>
      </c>
      <c r="E95" s="41">
        <v>180</v>
      </c>
      <c r="F95" s="42"/>
      <c r="G95" s="43">
        <f t="shared" si="7"/>
        <v>0</v>
      </c>
      <c r="H95" s="44">
        <v>0</v>
      </c>
      <c r="I95" s="45">
        <f t="shared" si="8"/>
        <v>0</v>
      </c>
    </row>
    <row r="96" spans="1:9" s="1" customFormat="1" ht="9.75" x14ac:dyDescent="0.2">
      <c r="A96" s="36">
        <f t="shared" si="9"/>
        <v>77</v>
      </c>
      <c r="B96" s="38" t="s">
        <v>36</v>
      </c>
      <c r="C96" s="39" t="s">
        <v>114</v>
      </c>
      <c r="D96" s="40" t="s">
        <v>29</v>
      </c>
      <c r="E96" s="41">
        <v>330</v>
      </c>
      <c r="F96" s="42"/>
      <c r="G96" s="43">
        <f t="shared" si="7"/>
        <v>0</v>
      </c>
      <c r="H96" s="44">
        <v>0</v>
      </c>
      <c r="I96" s="45">
        <f t="shared" si="8"/>
        <v>0</v>
      </c>
    </row>
    <row r="97" spans="1:9" s="1" customFormat="1" ht="9.75" x14ac:dyDescent="0.2">
      <c r="A97" s="36">
        <f t="shared" si="9"/>
        <v>78</v>
      </c>
      <c r="B97" s="38" t="s">
        <v>36</v>
      </c>
      <c r="C97" s="39" t="s">
        <v>115</v>
      </c>
      <c r="D97" s="40" t="s">
        <v>29</v>
      </c>
      <c r="E97" s="41">
        <v>80</v>
      </c>
      <c r="F97" s="42"/>
      <c r="G97" s="43">
        <f t="shared" si="7"/>
        <v>0</v>
      </c>
      <c r="H97" s="44">
        <v>0</v>
      </c>
      <c r="I97" s="45">
        <f t="shared" si="8"/>
        <v>0</v>
      </c>
    </row>
    <row r="98" spans="1:9" s="1" customFormat="1" ht="9.75" x14ac:dyDescent="0.2">
      <c r="A98" s="36">
        <f t="shared" si="9"/>
        <v>79</v>
      </c>
      <c r="B98" s="38" t="s">
        <v>36</v>
      </c>
      <c r="C98" s="39" t="s">
        <v>116</v>
      </c>
      <c r="D98" s="40" t="s">
        <v>29</v>
      </c>
      <c r="E98" s="41">
        <v>25</v>
      </c>
      <c r="F98" s="42"/>
      <c r="G98" s="43">
        <f t="shared" si="7"/>
        <v>0</v>
      </c>
      <c r="H98" s="44">
        <v>0</v>
      </c>
      <c r="I98" s="45">
        <f t="shared" si="8"/>
        <v>0</v>
      </c>
    </row>
    <row r="99" spans="1:9" s="1" customFormat="1" ht="9.75" x14ac:dyDescent="0.2">
      <c r="A99" s="36">
        <f t="shared" si="9"/>
        <v>80</v>
      </c>
      <c r="B99" s="38" t="s">
        <v>36</v>
      </c>
      <c r="C99" s="39" t="s">
        <v>117</v>
      </c>
      <c r="D99" s="40" t="s">
        <v>29</v>
      </c>
      <c r="E99" s="41">
        <v>350</v>
      </c>
      <c r="F99" s="42"/>
      <c r="G99" s="43">
        <f t="shared" si="7"/>
        <v>0</v>
      </c>
      <c r="H99" s="44">
        <v>0</v>
      </c>
      <c r="I99" s="45">
        <f t="shared" si="8"/>
        <v>0</v>
      </c>
    </row>
    <row r="100" spans="1:9" s="1" customFormat="1" ht="9.75" x14ac:dyDescent="0.2">
      <c r="A100" s="36">
        <f t="shared" si="9"/>
        <v>81</v>
      </c>
      <c r="B100" s="38" t="s">
        <v>36</v>
      </c>
      <c r="C100" s="39" t="s">
        <v>118</v>
      </c>
      <c r="D100" s="40" t="s">
        <v>29</v>
      </c>
      <c r="E100" s="41">
        <v>320</v>
      </c>
      <c r="F100" s="42"/>
      <c r="G100" s="43">
        <f t="shared" si="7"/>
        <v>0</v>
      </c>
      <c r="H100" s="44">
        <v>0</v>
      </c>
      <c r="I100" s="45">
        <f t="shared" si="8"/>
        <v>0</v>
      </c>
    </row>
    <row r="101" spans="1:9" s="1" customFormat="1" ht="9.75" x14ac:dyDescent="0.2">
      <c r="A101" s="36">
        <f t="shared" si="9"/>
        <v>82</v>
      </c>
      <c r="B101" s="38" t="s">
        <v>36</v>
      </c>
      <c r="C101" s="39" t="s">
        <v>119</v>
      </c>
      <c r="D101" s="40" t="s">
        <v>29</v>
      </c>
      <c r="E101" s="41">
        <v>215</v>
      </c>
      <c r="F101" s="42"/>
      <c r="G101" s="43">
        <f t="shared" si="7"/>
        <v>0</v>
      </c>
      <c r="H101" s="44">
        <v>0</v>
      </c>
      <c r="I101" s="45">
        <f t="shared" si="8"/>
        <v>0</v>
      </c>
    </row>
    <row r="102" spans="1:9" s="1" customFormat="1" ht="9.75" x14ac:dyDescent="0.2">
      <c r="A102" s="36">
        <f t="shared" si="9"/>
        <v>83</v>
      </c>
      <c r="B102" s="38" t="s">
        <v>36</v>
      </c>
      <c r="C102" s="39" t="s">
        <v>120</v>
      </c>
      <c r="D102" s="40" t="s">
        <v>29</v>
      </c>
      <c r="E102" s="41">
        <v>125</v>
      </c>
      <c r="F102" s="42"/>
      <c r="G102" s="43">
        <f t="shared" si="7"/>
        <v>0</v>
      </c>
      <c r="H102" s="44">
        <v>0</v>
      </c>
      <c r="I102" s="45">
        <f t="shared" si="8"/>
        <v>0</v>
      </c>
    </row>
    <row r="103" spans="1:9" s="1" customFormat="1" ht="9.75" x14ac:dyDescent="0.2">
      <c r="A103" s="36">
        <f t="shared" si="9"/>
        <v>84</v>
      </c>
      <c r="B103" s="38" t="s">
        <v>36</v>
      </c>
      <c r="C103" s="39" t="s">
        <v>121</v>
      </c>
      <c r="D103" s="40" t="s">
        <v>29</v>
      </c>
      <c r="E103" s="41">
        <v>10</v>
      </c>
      <c r="F103" s="42"/>
      <c r="G103" s="43">
        <f t="shared" si="7"/>
        <v>0</v>
      </c>
      <c r="H103" s="44">
        <v>0</v>
      </c>
      <c r="I103" s="45">
        <f t="shared" si="8"/>
        <v>0</v>
      </c>
    </row>
    <row r="104" spans="1:9" s="1" customFormat="1" ht="9.75" x14ac:dyDescent="0.2">
      <c r="A104" s="36">
        <f t="shared" si="9"/>
        <v>85</v>
      </c>
      <c r="B104" s="38" t="s">
        <v>36</v>
      </c>
      <c r="C104" s="39" t="s">
        <v>122</v>
      </c>
      <c r="D104" s="40" t="s">
        <v>29</v>
      </c>
      <c r="E104" s="41">
        <v>170</v>
      </c>
      <c r="F104" s="42"/>
      <c r="G104" s="43">
        <f t="shared" si="7"/>
        <v>0</v>
      </c>
      <c r="H104" s="44">
        <v>0</v>
      </c>
      <c r="I104" s="45">
        <f t="shared" si="8"/>
        <v>0</v>
      </c>
    </row>
    <row r="105" spans="1:9" s="1" customFormat="1" ht="9.75" x14ac:dyDescent="0.2">
      <c r="A105" s="36">
        <f t="shared" si="9"/>
        <v>86</v>
      </c>
      <c r="B105" s="38" t="s">
        <v>36</v>
      </c>
      <c r="C105" s="39" t="s">
        <v>123</v>
      </c>
      <c r="D105" s="40" t="s">
        <v>29</v>
      </c>
      <c r="E105" s="41">
        <v>50</v>
      </c>
      <c r="F105" s="42"/>
      <c r="G105" s="43">
        <f t="shared" si="7"/>
        <v>0</v>
      </c>
      <c r="H105" s="44">
        <v>0</v>
      </c>
      <c r="I105" s="45">
        <f t="shared" si="8"/>
        <v>0</v>
      </c>
    </row>
    <row r="106" spans="1:9" s="1" customFormat="1" ht="9.75" x14ac:dyDescent="0.2">
      <c r="A106" s="36">
        <f t="shared" si="9"/>
        <v>87</v>
      </c>
      <c r="B106" s="38" t="s">
        <v>36</v>
      </c>
      <c r="C106" s="39" t="s">
        <v>124</v>
      </c>
      <c r="D106" s="40" t="s">
        <v>29</v>
      </c>
      <c r="E106" s="41">
        <v>100</v>
      </c>
      <c r="F106" s="42"/>
      <c r="G106" s="43">
        <f t="shared" si="7"/>
        <v>0</v>
      </c>
      <c r="H106" s="44">
        <v>0</v>
      </c>
      <c r="I106" s="45">
        <f t="shared" si="8"/>
        <v>0</v>
      </c>
    </row>
    <row r="107" spans="1:9" s="1" customFormat="1" ht="9.75" x14ac:dyDescent="0.2">
      <c r="A107" s="36">
        <f t="shared" si="9"/>
        <v>88</v>
      </c>
      <c r="B107" s="38" t="s">
        <v>36</v>
      </c>
      <c r="C107" s="39" t="s">
        <v>125</v>
      </c>
      <c r="D107" s="40" t="s">
        <v>29</v>
      </c>
      <c r="E107" s="41">
        <v>330</v>
      </c>
      <c r="F107" s="42"/>
      <c r="G107" s="43">
        <f t="shared" si="7"/>
        <v>0</v>
      </c>
      <c r="H107" s="44">
        <v>0</v>
      </c>
      <c r="I107" s="45">
        <f t="shared" si="8"/>
        <v>0</v>
      </c>
    </row>
    <row r="108" spans="1:9" s="1" customFormat="1" ht="9.75" x14ac:dyDescent="0.2">
      <c r="A108" s="36">
        <f t="shared" si="9"/>
        <v>89</v>
      </c>
      <c r="B108" s="38" t="s">
        <v>36</v>
      </c>
      <c r="C108" s="39" t="s">
        <v>126</v>
      </c>
      <c r="D108" s="40" t="s">
        <v>29</v>
      </c>
      <c r="E108" s="41">
        <v>60</v>
      </c>
      <c r="F108" s="42"/>
      <c r="G108" s="43">
        <f t="shared" si="7"/>
        <v>0</v>
      </c>
      <c r="H108" s="44">
        <v>0</v>
      </c>
      <c r="I108" s="45">
        <f t="shared" si="8"/>
        <v>0</v>
      </c>
    </row>
    <row r="109" spans="1:9" s="1" customFormat="1" ht="9.75" x14ac:dyDescent="0.2">
      <c r="A109" s="36">
        <f t="shared" si="9"/>
        <v>90</v>
      </c>
      <c r="B109" s="38" t="s">
        <v>36</v>
      </c>
      <c r="C109" s="39" t="s">
        <v>127</v>
      </c>
      <c r="D109" s="40" t="s">
        <v>38</v>
      </c>
      <c r="E109" s="41">
        <v>28</v>
      </c>
      <c r="F109" s="42"/>
      <c r="G109" s="43">
        <f t="shared" si="7"/>
        <v>0</v>
      </c>
      <c r="H109" s="44">
        <v>0</v>
      </c>
      <c r="I109" s="45">
        <f t="shared" si="8"/>
        <v>0</v>
      </c>
    </row>
    <row r="110" spans="1:9" s="1" customFormat="1" ht="9.75" x14ac:dyDescent="0.2">
      <c r="A110" s="36">
        <f t="shared" si="9"/>
        <v>91</v>
      </c>
      <c r="B110" s="38" t="s">
        <v>36</v>
      </c>
      <c r="C110" s="39" t="s">
        <v>128</v>
      </c>
      <c r="D110" s="40" t="s">
        <v>38</v>
      </c>
      <c r="E110" s="41">
        <v>2</v>
      </c>
      <c r="F110" s="42"/>
      <c r="G110" s="43">
        <f t="shared" si="7"/>
        <v>0</v>
      </c>
      <c r="H110" s="44">
        <v>0</v>
      </c>
      <c r="I110" s="45">
        <f t="shared" si="8"/>
        <v>0</v>
      </c>
    </row>
    <row r="111" spans="1:9" s="1" customFormat="1" ht="9.75" x14ac:dyDescent="0.2">
      <c r="A111" s="36">
        <f t="shared" si="9"/>
        <v>92</v>
      </c>
      <c r="B111" s="38" t="s">
        <v>36</v>
      </c>
      <c r="C111" s="39" t="s">
        <v>129</v>
      </c>
      <c r="D111" s="40" t="s">
        <v>38</v>
      </c>
      <c r="E111" s="41">
        <v>2</v>
      </c>
      <c r="F111" s="42"/>
      <c r="G111" s="43">
        <f t="shared" si="7"/>
        <v>0</v>
      </c>
      <c r="H111" s="44">
        <v>0</v>
      </c>
      <c r="I111" s="45">
        <f t="shared" si="8"/>
        <v>0</v>
      </c>
    </row>
    <row r="112" spans="1:9" s="1" customFormat="1" ht="9.75" x14ac:dyDescent="0.2">
      <c r="A112" s="36">
        <f t="shared" si="9"/>
        <v>93</v>
      </c>
      <c r="B112" s="38" t="s">
        <v>36</v>
      </c>
      <c r="C112" s="39" t="s">
        <v>130</v>
      </c>
      <c r="D112" s="40" t="s">
        <v>38</v>
      </c>
      <c r="E112" s="41">
        <v>66</v>
      </c>
      <c r="F112" s="42"/>
      <c r="G112" s="43">
        <f t="shared" si="7"/>
        <v>0</v>
      </c>
      <c r="H112" s="44">
        <v>0</v>
      </c>
      <c r="I112" s="45">
        <f t="shared" si="8"/>
        <v>0</v>
      </c>
    </row>
    <row r="113" spans="1:9" s="1" customFormat="1" ht="9.75" x14ac:dyDescent="0.2">
      <c r="A113" s="36">
        <f t="shared" si="9"/>
        <v>94</v>
      </c>
      <c r="B113" s="38" t="s">
        <v>36</v>
      </c>
      <c r="C113" s="39" t="s">
        <v>131</v>
      </c>
      <c r="D113" s="40" t="s">
        <v>38</v>
      </c>
      <c r="E113" s="41">
        <v>8</v>
      </c>
      <c r="F113" s="42"/>
      <c r="G113" s="43">
        <f t="shared" si="7"/>
        <v>0</v>
      </c>
      <c r="H113" s="44">
        <v>0</v>
      </c>
      <c r="I113" s="45">
        <f t="shared" si="8"/>
        <v>0</v>
      </c>
    </row>
    <row r="114" spans="1:9" s="1" customFormat="1" ht="9.75" x14ac:dyDescent="0.2">
      <c r="A114" s="36">
        <f t="shared" si="9"/>
        <v>95</v>
      </c>
      <c r="B114" s="38" t="s">
        <v>36</v>
      </c>
      <c r="C114" s="39" t="s">
        <v>132</v>
      </c>
      <c r="D114" s="40" t="s">
        <v>38</v>
      </c>
      <c r="E114" s="41">
        <v>1</v>
      </c>
      <c r="F114" s="42"/>
      <c r="G114" s="43">
        <f t="shared" si="7"/>
        <v>0</v>
      </c>
      <c r="H114" s="44">
        <v>0</v>
      </c>
      <c r="I114" s="45">
        <f t="shared" si="8"/>
        <v>0</v>
      </c>
    </row>
    <row r="115" spans="1:9" s="1" customFormat="1" ht="9.75" x14ac:dyDescent="0.2">
      <c r="A115" s="36">
        <f t="shared" si="9"/>
        <v>96</v>
      </c>
      <c r="B115" s="38" t="s">
        <v>36</v>
      </c>
      <c r="C115" s="39" t="s">
        <v>133</v>
      </c>
      <c r="D115" s="40" t="s">
        <v>38</v>
      </c>
      <c r="E115" s="41">
        <v>3</v>
      </c>
      <c r="F115" s="42"/>
      <c r="G115" s="43">
        <f t="shared" si="7"/>
        <v>0</v>
      </c>
      <c r="H115" s="44">
        <v>0</v>
      </c>
      <c r="I115" s="45">
        <f t="shared" si="8"/>
        <v>0</v>
      </c>
    </row>
    <row r="116" spans="1:9" s="1" customFormat="1" ht="9.75" x14ac:dyDescent="0.2">
      <c r="A116" s="36">
        <f t="shared" si="9"/>
        <v>97</v>
      </c>
      <c r="B116" s="38" t="s">
        <v>36</v>
      </c>
      <c r="C116" s="39" t="s">
        <v>134</v>
      </c>
      <c r="D116" s="40" t="s">
        <v>38</v>
      </c>
      <c r="E116" s="41">
        <v>20</v>
      </c>
      <c r="F116" s="42"/>
      <c r="G116" s="43">
        <f t="shared" si="7"/>
        <v>0</v>
      </c>
      <c r="H116" s="44">
        <v>0</v>
      </c>
      <c r="I116" s="45">
        <f t="shared" si="8"/>
        <v>0</v>
      </c>
    </row>
    <row r="117" spans="1:9" s="1" customFormat="1" ht="9.75" x14ac:dyDescent="0.2">
      <c r="A117" s="36">
        <f t="shared" si="9"/>
        <v>98</v>
      </c>
      <c r="B117" s="38" t="s">
        <v>36</v>
      </c>
      <c r="C117" s="39" t="s">
        <v>135</v>
      </c>
      <c r="D117" s="40" t="s">
        <v>38</v>
      </c>
      <c r="E117" s="41">
        <v>20</v>
      </c>
      <c r="F117" s="42"/>
      <c r="G117" s="43">
        <f t="shared" si="7"/>
        <v>0</v>
      </c>
      <c r="H117" s="44">
        <v>0</v>
      </c>
      <c r="I117" s="45">
        <f t="shared" si="8"/>
        <v>0</v>
      </c>
    </row>
    <row r="118" spans="1:9" s="1" customFormat="1" ht="9.75" x14ac:dyDescent="0.2">
      <c r="A118" s="36">
        <f t="shared" si="9"/>
        <v>99</v>
      </c>
      <c r="B118" s="38" t="s">
        <v>36</v>
      </c>
      <c r="C118" s="39" t="s">
        <v>136</v>
      </c>
      <c r="D118" s="40" t="s">
        <v>38</v>
      </c>
      <c r="E118" s="41">
        <v>140</v>
      </c>
      <c r="F118" s="42"/>
      <c r="G118" s="43">
        <f t="shared" si="7"/>
        <v>0</v>
      </c>
      <c r="H118" s="44">
        <v>0</v>
      </c>
      <c r="I118" s="45">
        <f t="shared" si="8"/>
        <v>0</v>
      </c>
    </row>
    <row r="119" spans="1:9" s="1" customFormat="1" ht="9.75" x14ac:dyDescent="0.2">
      <c r="A119" s="36">
        <f t="shared" si="9"/>
        <v>100</v>
      </c>
      <c r="B119" s="38" t="s">
        <v>36</v>
      </c>
      <c r="C119" s="39" t="s">
        <v>137</v>
      </c>
      <c r="D119" s="40" t="s">
        <v>29</v>
      </c>
      <c r="E119" s="41">
        <v>350</v>
      </c>
      <c r="F119" s="42"/>
      <c r="G119" s="43">
        <f t="shared" si="7"/>
        <v>0</v>
      </c>
      <c r="H119" s="44">
        <v>0</v>
      </c>
      <c r="I119" s="45">
        <f t="shared" si="8"/>
        <v>0</v>
      </c>
    </row>
    <row r="120" spans="1:9" s="1" customFormat="1" ht="9.75" x14ac:dyDescent="0.2">
      <c r="A120" s="36">
        <f t="shared" si="9"/>
        <v>101</v>
      </c>
      <c r="B120" s="38" t="s">
        <v>36</v>
      </c>
      <c r="C120" s="39" t="s">
        <v>138</v>
      </c>
      <c r="D120" s="40" t="s">
        <v>38</v>
      </c>
      <c r="E120" s="41">
        <v>15</v>
      </c>
      <c r="F120" s="42"/>
      <c r="G120" s="43">
        <f t="shared" si="7"/>
        <v>0</v>
      </c>
      <c r="H120" s="44">
        <v>0</v>
      </c>
      <c r="I120" s="45">
        <f t="shared" si="8"/>
        <v>0</v>
      </c>
    </row>
    <row r="121" spans="1:9" s="1" customFormat="1" ht="9.75" x14ac:dyDescent="0.2">
      <c r="A121" s="36">
        <f t="shared" si="9"/>
        <v>102</v>
      </c>
      <c r="B121" s="38" t="s">
        <v>36</v>
      </c>
      <c r="C121" s="39" t="s">
        <v>139</v>
      </c>
      <c r="D121" s="40" t="s">
        <v>38</v>
      </c>
      <c r="E121" s="41">
        <v>80</v>
      </c>
      <c r="F121" s="42"/>
      <c r="G121" s="43">
        <f t="shared" si="7"/>
        <v>0</v>
      </c>
      <c r="H121" s="44">
        <v>0</v>
      </c>
      <c r="I121" s="45">
        <f t="shared" si="8"/>
        <v>0</v>
      </c>
    </row>
    <row r="122" spans="1:9" s="1" customFormat="1" ht="9.75" x14ac:dyDescent="0.2">
      <c r="A122" s="36">
        <f t="shared" si="9"/>
        <v>103</v>
      </c>
      <c r="B122" s="38" t="s">
        <v>36</v>
      </c>
      <c r="C122" s="39" t="s">
        <v>140</v>
      </c>
      <c r="D122" s="40" t="s">
        <v>78</v>
      </c>
      <c r="E122" s="41">
        <v>1</v>
      </c>
      <c r="F122" s="42"/>
      <c r="G122" s="43">
        <f t="shared" si="7"/>
        <v>0</v>
      </c>
      <c r="H122" s="44">
        <v>0</v>
      </c>
      <c r="I122" s="45">
        <f t="shared" si="8"/>
        <v>0</v>
      </c>
    </row>
    <row r="123" spans="1:9" s="1" customFormat="1" ht="9.75" x14ac:dyDescent="0.2">
      <c r="A123" s="36">
        <f t="shared" si="9"/>
        <v>104</v>
      </c>
      <c r="B123" s="38" t="s">
        <v>36</v>
      </c>
      <c r="C123" s="39" t="s">
        <v>141</v>
      </c>
      <c r="D123" s="40" t="s">
        <v>142</v>
      </c>
      <c r="E123" s="41">
        <v>100</v>
      </c>
      <c r="F123" s="42"/>
      <c r="G123" s="43">
        <f t="shared" si="7"/>
        <v>0</v>
      </c>
      <c r="H123" s="44">
        <v>0</v>
      </c>
      <c r="I123" s="45">
        <f t="shared" si="8"/>
        <v>0</v>
      </c>
    </row>
    <row r="124" spans="1:9" s="1" customFormat="1" ht="9.75" x14ac:dyDescent="0.2">
      <c r="A124" s="36">
        <f t="shared" si="9"/>
        <v>105</v>
      </c>
      <c r="B124" s="38" t="s">
        <v>36</v>
      </c>
      <c r="C124" s="39" t="s">
        <v>143</v>
      </c>
      <c r="D124" s="40" t="s">
        <v>38</v>
      </c>
      <c r="E124" s="41">
        <v>700</v>
      </c>
      <c r="F124" s="42"/>
      <c r="G124" s="43">
        <f t="shared" si="7"/>
        <v>0</v>
      </c>
      <c r="H124" s="44">
        <v>0</v>
      </c>
      <c r="I124" s="45">
        <f t="shared" si="8"/>
        <v>0</v>
      </c>
    </row>
    <row r="125" spans="1:9" s="1" customFormat="1" ht="9.75" x14ac:dyDescent="0.2">
      <c r="A125" s="36">
        <f t="shared" si="9"/>
        <v>106</v>
      </c>
      <c r="B125" s="38" t="s">
        <v>36</v>
      </c>
      <c r="C125" s="39" t="s">
        <v>144</v>
      </c>
      <c r="D125" s="40" t="s">
        <v>38</v>
      </c>
      <c r="E125" s="41">
        <v>82</v>
      </c>
      <c r="F125" s="42"/>
      <c r="G125" s="43">
        <f t="shared" si="7"/>
        <v>0</v>
      </c>
      <c r="H125" s="44">
        <v>0</v>
      </c>
      <c r="I125" s="45">
        <f t="shared" si="8"/>
        <v>0</v>
      </c>
    </row>
    <row r="126" spans="1:9" s="1" customFormat="1" ht="9.75" x14ac:dyDescent="0.2">
      <c r="A126" s="36">
        <f t="shared" si="9"/>
        <v>107</v>
      </c>
      <c r="B126" s="38" t="s">
        <v>36</v>
      </c>
      <c r="C126" s="39" t="s">
        <v>145</v>
      </c>
      <c r="D126" s="40" t="s">
        <v>38</v>
      </c>
      <c r="E126" s="41">
        <v>16</v>
      </c>
      <c r="F126" s="42"/>
      <c r="G126" s="43">
        <f t="shared" si="7"/>
        <v>0</v>
      </c>
      <c r="H126" s="44">
        <v>0</v>
      </c>
      <c r="I126" s="45">
        <f t="shared" si="8"/>
        <v>0</v>
      </c>
    </row>
    <row r="127" spans="1:9" s="1" customFormat="1" ht="9.75" x14ac:dyDescent="0.2">
      <c r="A127" s="36">
        <f t="shared" si="9"/>
        <v>108</v>
      </c>
      <c r="B127" s="38" t="s">
        <v>36</v>
      </c>
      <c r="C127" s="39" t="s">
        <v>146</v>
      </c>
      <c r="D127" s="40" t="s">
        <v>29</v>
      </c>
      <c r="E127" s="41">
        <v>650</v>
      </c>
      <c r="F127" s="42"/>
      <c r="G127" s="43">
        <f t="shared" si="7"/>
        <v>0</v>
      </c>
      <c r="H127" s="44">
        <v>0</v>
      </c>
      <c r="I127" s="45">
        <f t="shared" si="8"/>
        <v>0</v>
      </c>
    </row>
    <row r="128" spans="1:9" s="1" customFormat="1" ht="19.5" x14ac:dyDescent="0.2">
      <c r="A128" s="36">
        <f t="shared" si="9"/>
        <v>109</v>
      </c>
      <c r="B128" s="38" t="s">
        <v>36</v>
      </c>
      <c r="C128" s="39" t="s">
        <v>147</v>
      </c>
      <c r="D128" s="40" t="s">
        <v>29</v>
      </c>
      <c r="E128" s="41">
        <v>850</v>
      </c>
      <c r="F128" s="42"/>
      <c r="G128" s="43">
        <f t="shared" si="7"/>
        <v>0</v>
      </c>
      <c r="H128" s="44">
        <v>0</v>
      </c>
      <c r="I128" s="45">
        <f t="shared" si="8"/>
        <v>0</v>
      </c>
    </row>
    <row r="129" spans="1:9" s="1" customFormat="1" ht="19.5" x14ac:dyDescent="0.2">
      <c r="A129" s="36">
        <f t="shared" si="9"/>
        <v>110</v>
      </c>
      <c r="B129" s="38" t="s">
        <v>36</v>
      </c>
      <c r="C129" s="39" t="s">
        <v>148</v>
      </c>
      <c r="D129" s="40" t="s">
        <v>29</v>
      </c>
      <c r="E129" s="41">
        <v>100</v>
      </c>
      <c r="F129" s="42"/>
      <c r="G129" s="43">
        <f t="shared" si="7"/>
        <v>0</v>
      </c>
      <c r="H129" s="44">
        <v>0</v>
      </c>
      <c r="I129" s="45">
        <f t="shared" si="8"/>
        <v>0</v>
      </c>
    </row>
    <row r="130" spans="1:9" s="1" customFormat="1" ht="19.5" x14ac:dyDescent="0.2">
      <c r="A130" s="36">
        <f t="shared" si="9"/>
        <v>111</v>
      </c>
      <c r="B130" s="38" t="s">
        <v>36</v>
      </c>
      <c r="C130" s="39" t="s">
        <v>149</v>
      </c>
      <c r="D130" s="40" t="s">
        <v>29</v>
      </c>
      <c r="E130" s="41">
        <v>100</v>
      </c>
      <c r="F130" s="42"/>
      <c r="G130" s="43">
        <f t="shared" si="7"/>
        <v>0</v>
      </c>
      <c r="H130" s="44">
        <v>0</v>
      </c>
      <c r="I130" s="45">
        <f t="shared" si="8"/>
        <v>0</v>
      </c>
    </row>
    <row r="131" spans="1:9" s="1" customFormat="1" ht="19.5" x14ac:dyDescent="0.2">
      <c r="A131" s="36">
        <f t="shared" si="9"/>
        <v>112</v>
      </c>
      <c r="B131" s="38" t="s">
        <v>36</v>
      </c>
      <c r="C131" s="39" t="s">
        <v>150</v>
      </c>
      <c r="D131" s="40" t="s">
        <v>29</v>
      </c>
      <c r="E131" s="41">
        <v>100</v>
      </c>
      <c r="F131" s="42"/>
      <c r="G131" s="43">
        <f t="shared" si="7"/>
        <v>0</v>
      </c>
      <c r="H131" s="44">
        <v>0</v>
      </c>
      <c r="I131" s="45">
        <f t="shared" si="8"/>
        <v>0</v>
      </c>
    </row>
    <row r="132" spans="1:9" s="1" customFormat="1" ht="19.5" x14ac:dyDescent="0.2">
      <c r="A132" s="36">
        <f t="shared" si="9"/>
        <v>113</v>
      </c>
      <c r="B132" s="38" t="s">
        <v>36</v>
      </c>
      <c r="C132" s="39" t="s">
        <v>151</v>
      </c>
      <c r="D132" s="40" t="s">
        <v>29</v>
      </c>
      <c r="E132" s="41">
        <v>90</v>
      </c>
      <c r="F132" s="42"/>
      <c r="G132" s="43">
        <f t="shared" si="7"/>
        <v>0</v>
      </c>
      <c r="H132" s="44">
        <v>0</v>
      </c>
      <c r="I132" s="45">
        <f t="shared" si="8"/>
        <v>0</v>
      </c>
    </row>
    <row r="133" spans="1:9" s="1" customFormat="1" ht="19.5" x14ac:dyDescent="0.2">
      <c r="A133" s="36">
        <f t="shared" si="9"/>
        <v>114</v>
      </c>
      <c r="B133" s="38" t="s">
        <v>36</v>
      </c>
      <c r="C133" s="39" t="s">
        <v>152</v>
      </c>
      <c r="D133" s="40" t="s">
        <v>29</v>
      </c>
      <c r="E133" s="41">
        <v>1120</v>
      </c>
      <c r="F133" s="42"/>
      <c r="G133" s="43">
        <f t="shared" si="7"/>
        <v>0</v>
      </c>
      <c r="H133" s="44">
        <v>0</v>
      </c>
      <c r="I133" s="45">
        <f t="shared" si="8"/>
        <v>0</v>
      </c>
    </row>
    <row r="134" spans="1:9" s="1" customFormat="1" ht="19.5" x14ac:dyDescent="0.2">
      <c r="A134" s="36">
        <f t="shared" si="9"/>
        <v>115</v>
      </c>
      <c r="B134" s="38" t="s">
        <v>36</v>
      </c>
      <c r="C134" s="39" t="s">
        <v>153</v>
      </c>
      <c r="D134" s="40"/>
      <c r="E134" s="41">
        <v>175</v>
      </c>
      <c r="F134" s="42"/>
      <c r="G134" s="43">
        <f t="shared" si="7"/>
        <v>0</v>
      </c>
      <c r="H134" s="44">
        <v>0</v>
      </c>
      <c r="I134" s="45">
        <f t="shared" si="8"/>
        <v>0</v>
      </c>
    </row>
    <row r="135" spans="1:9" s="1" customFormat="1" ht="9.75" x14ac:dyDescent="0.2">
      <c r="A135" s="36">
        <f t="shared" si="9"/>
        <v>116</v>
      </c>
      <c r="B135" s="38" t="s">
        <v>36</v>
      </c>
      <c r="C135" s="39" t="s">
        <v>154</v>
      </c>
      <c r="D135" s="40" t="s">
        <v>155</v>
      </c>
      <c r="E135" s="44">
        <v>5.5</v>
      </c>
      <c r="F135" s="42"/>
      <c r="G135" s="43">
        <f t="shared" si="7"/>
        <v>0</v>
      </c>
      <c r="H135" s="44">
        <v>0</v>
      </c>
      <c r="I135" s="45">
        <f t="shared" si="8"/>
        <v>0</v>
      </c>
    </row>
    <row r="136" spans="1:9" s="1" customFormat="1" ht="9.75" x14ac:dyDescent="0.2">
      <c r="A136" s="36">
        <f t="shared" si="9"/>
        <v>117</v>
      </c>
      <c r="B136" s="38" t="s">
        <v>36</v>
      </c>
      <c r="C136" s="39" t="s">
        <v>156</v>
      </c>
      <c r="D136" s="40" t="s">
        <v>38</v>
      </c>
      <c r="E136" s="41">
        <v>4</v>
      </c>
      <c r="F136" s="42"/>
      <c r="G136" s="43">
        <f t="shared" si="7"/>
        <v>0</v>
      </c>
      <c r="H136" s="44">
        <v>0</v>
      </c>
      <c r="I136" s="45">
        <f t="shared" si="8"/>
        <v>0</v>
      </c>
    </row>
    <row r="137" spans="1:9" s="1" customFormat="1" ht="9.75" x14ac:dyDescent="0.2">
      <c r="A137" s="36">
        <f>A136+1</f>
        <v>118</v>
      </c>
      <c r="B137" s="38" t="s">
        <v>36</v>
      </c>
      <c r="C137" s="39" t="s">
        <v>157</v>
      </c>
      <c r="D137" s="40" t="s">
        <v>78</v>
      </c>
      <c r="E137" s="41">
        <v>1</v>
      </c>
      <c r="F137" s="42"/>
      <c r="G137" s="43">
        <f t="shared" si="7"/>
        <v>0</v>
      </c>
      <c r="H137" s="44">
        <v>0</v>
      </c>
      <c r="I137" s="45">
        <f t="shared" si="8"/>
        <v>0</v>
      </c>
    </row>
    <row r="138" spans="1:9" s="1" customFormat="1" ht="9.75" x14ac:dyDescent="0.2">
      <c r="A138" s="36">
        <f t="shared" si="9"/>
        <v>119</v>
      </c>
      <c r="B138" s="38" t="s">
        <v>158</v>
      </c>
      <c r="C138" s="39" t="s">
        <v>159</v>
      </c>
      <c r="D138" s="40" t="s">
        <v>29</v>
      </c>
      <c r="E138" s="41">
        <v>60</v>
      </c>
      <c r="F138" s="42">
        <v>0</v>
      </c>
      <c r="G138" s="43">
        <f t="shared" si="7"/>
        <v>0</v>
      </c>
      <c r="H138" s="44"/>
      <c r="I138" s="45">
        <f t="shared" si="8"/>
        <v>0</v>
      </c>
    </row>
    <row r="139" spans="1:9" s="1" customFormat="1" ht="9.75" x14ac:dyDescent="0.2">
      <c r="A139" s="36">
        <f t="shared" si="9"/>
        <v>120</v>
      </c>
      <c r="B139" s="38" t="s">
        <v>160</v>
      </c>
      <c r="C139" s="39" t="s">
        <v>161</v>
      </c>
      <c r="D139" s="40" t="s">
        <v>29</v>
      </c>
      <c r="E139" s="41">
        <v>330</v>
      </c>
      <c r="F139" s="42">
        <v>0</v>
      </c>
      <c r="G139" s="43">
        <f t="shared" si="7"/>
        <v>0</v>
      </c>
      <c r="H139" s="44"/>
      <c r="I139" s="45">
        <f t="shared" si="8"/>
        <v>0</v>
      </c>
    </row>
    <row r="140" spans="1:9" s="1" customFormat="1" ht="9.75" x14ac:dyDescent="0.2">
      <c r="A140" s="36">
        <f t="shared" si="9"/>
        <v>121</v>
      </c>
      <c r="B140" s="38" t="s">
        <v>162</v>
      </c>
      <c r="C140" s="39" t="s">
        <v>163</v>
      </c>
      <c r="D140" s="40" t="s">
        <v>29</v>
      </c>
      <c r="E140" s="41">
        <v>1630</v>
      </c>
      <c r="F140" s="42">
        <v>0</v>
      </c>
      <c r="G140" s="43">
        <f t="shared" si="7"/>
        <v>0</v>
      </c>
      <c r="H140" s="44"/>
      <c r="I140" s="45">
        <f t="shared" si="8"/>
        <v>0</v>
      </c>
    </row>
    <row r="141" spans="1:9" s="1" customFormat="1" ht="9.75" x14ac:dyDescent="0.2">
      <c r="A141" s="36">
        <f t="shared" si="9"/>
        <v>122</v>
      </c>
      <c r="B141" s="38" t="s">
        <v>164</v>
      </c>
      <c r="C141" s="39" t="s">
        <v>165</v>
      </c>
      <c r="D141" s="40" t="s">
        <v>29</v>
      </c>
      <c r="E141" s="41">
        <v>6580</v>
      </c>
      <c r="F141" s="42">
        <v>0</v>
      </c>
      <c r="G141" s="43">
        <f t="shared" si="7"/>
        <v>0</v>
      </c>
      <c r="H141" s="44"/>
      <c r="I141" s="45">
        <f t="shared" si="8"/>
        <v>0</v>
      </c>
    </row>
    <row r="142" spans="1:9" s="1" customFormat="1" ht="9.75" x14ac:dyDescent="0.2">
      <c r="A142" s="36">
        <f t="shared" si="9"/>
        <v>123</v>
      </c>
      <c r="B142" s="38" t="s">
        <v>166</v>
      </c>
      <c r="C142" s="39" t="s">
        <v>167</v>
      </c>
      <c r="D142" s="40" t="s">
        <v>29</v>
      </c>
      <c r="E142" s="41">
        <v>4765</v>
      </c>
      <c r="F142" s="42">
        <v>0</v>
      </c>
      <c r="G142" s="43">
        <f t="shared" si="7"/>
        <v>0</v>
      </c>
      <c r="H142" s="44"/>
      <c r="I142" s="45">
        <f t="shared" si="8"/>
        <v>0</v>
      </c>
    </row>
    <row r="143" spans="1:9" s="1" customFormat="1" ht="9.75" x14ac:dyDescent="0.2">
      <c r="A143" s="36">
        <f t="shared" si="9"/>
        <v>124</v>
      </c>
      <c r="B143" s="38" t="s">
        <v>168</v>
      </c>
      <c r="C143" s="39" t="s">
        <v>169</v>
      </c>
      <c r="D143" s="40" t="s">
        <v>29</v>
      </c>
      <c r="E143" s="41">
        <v>2040</v>
      </c>
      <c r="F143" s="42">
        <v>0</v>
      </c>
      <c r="G143" s="43">
        <f t="shared" si="7"/>
        <v>0</v>
      </c>
      <c r="H143" s="44"/>
      <c r="I143" s="45">
        <f t="shared" si="8"/>
        <v>0</v>
      </c>
    </row>
    <row r="144" spans="1:9" s="1" customFormat="1" ht="9.75" x14ac:dyDescent="0.2">
      <c r="A144" s="36">
        <f t="shared" si="9"/>
        <v>125</v>
      </c>
      <c r="B144" s="38" t="s">
        <v>170</v>
      </c>
      <c r="C144" s="39" t="s">
        <v>171</v>
      </c>
      <c r="D144" s="40" t="s">
        <v>29</v>
      </c>
      <c r="E144" s="41">
        <v>2560</v>
      </c>
      <c r="F144" s="42">
        <v>0</v>
      </c>
      <c r="G144" s="43">
        <f t="shared" si="7"/>
        <v>0</v>
      </c>
      <c r="H144" s="44"/>
      <c r="I144" s="45">
        <f t="shared" si="8"/>
        <v>0</v>
      </c>
    </row>
    <row r="145" spans="1:9" s="1" customFormat="1" ht="9.75" x14ac:dyDescent="0.2">
      <c r="A145" s="36">
        <f t="shared" si="9"/>
        <v>126</v>
      </c>
      <c r="B145" s="38" t="s">
        <v>172</v>
      </c>
      <c r="C145" s="39" t="s">
        <v>173</v>
      </c>
      <c r="D145" s="40" t="s">
        <v>29</v>
      </c>
      <c r="E145" s="41">
        <v>15</v>
      </c>
      <c r="F145" s="42">
        <v>0</v>
      </c>
      <c r="G145" s="43">
        <f t="shared" si="7"/>
        <v>0</v>
      </c>
      <c r="H145" s="44"/>
      <c r="I145" s="45">
        <f t="shared" si="8"/>
        <v>0</v>
      </c>
    </row>
    <row r="146" spans="1:9" s="1" customFormat="1" ht="9.75" x14ac:dyDescent="0.2">
      <c r="A146" s="36">
        <f t="shared" si="9"/>
        <v>127</v>
      </c>
      <c r="B146" s="38" t="s">
        <v>174</v>
      </c>
      <c r="C146" s="39" t="s">
        <v>175</v>
      </c>
      <c r="D146" s="40" t="s">
        <v>29</v>
      </c>
      <c r="E146" s="41">
        <v>25</v>
      </c>
      <c r="F146" s="42">
        <v>0</v>
      </c>
      <c r="G146" s="43">
        <f t="shared" si="7"/>
        <v>0</v>
      </c>
      <c r="H146" s="44"/>
      <c r="I146" s="45">
        <f t="shared" si="8"/>
        <v>0</v>
      </c>
    </row>
    <row r="147" spans="1:9" s="1" customFormat="1" ht="9.75" x14ac:dyDescent="0.2">
      <c r="A147" s="36">
        <f t="shared" si="9"/>
        <v>128</v>
      </c>
      <c r="B147" s="38" t="s">
        <v>176</v>
      </c>
      <c r="C147" s="39" t="s">
        <v>177</v>
      </c>
      <c r="D147" s="40" t="s">
        <v>29</v>
      </c>
      <c r="E147" s="41">
        <v>1440</v>
      </c>
      <c r="F147" s="42">
        <v>0</v>
      </c>
      <c r="G147" s="43">
        <f t="shared" si="7"/>
        <v>0</v>
      </c>
      <c r="H147" s="44"/>
      <c r="I147" s="45">
        <f t="shared" si="8"/>
        <v>0</v>
      </c>
    </row>
    <row r="148" spans="1:9" s="1" customFormat="1" ht="9.75" x14ac:dyDescent="0.2">
      <c r="A148" s="36">
        <f t="shared" si="9"/>
        <v>129</v>
      </c>
      <c r="B148" s="38" t="s">
        <v>178</v>
      </c>
      <c r="C148" s="39" t="s">
        <v>179</v>
      </c>
      <c r="D148" s="40" t="s">
        <v>29</v>
      </c>
      <c r="E148" s="41">
        <v>220</v>
      </c>
      <c r="F148" s="42">
        <v>0</v>
      </c>
      <c r="G148" s="43">
        <f t="shared" si="7"/>
        <v>0</v>
      </c>
      <c r="H148" s="44"/>
      <c r="I148" s="45">
        <f t="shared" si="8"/>
        <v>0</v>
      </c>
    </row>
    <row r="149" spans="1:9" s="1" customFormat="1" ht="9.75" x14ac:dyDescent="0.2">
      <c r="A149" s="36">
        <f t="shared" si="9"/>
        <v>130</v>
      </c>
      <c r="B149" s="38" t="s">
        <v>180</v>
      </c>
      <c r="C149" s="39" t="s">
        <v>181</v>
      </c>
      <c r="D149" s="40" t="s">
        <v>29</v>
      </c>
      <c r="E149" s="41">
        <v>285</v>
      </c>
      <c r="F149" s="42">
        <v>0</v>
      </c>
      <c r="G149" s="43">
        <f t="shared" si="7"/>
        <v>0</v>
      </c>
      <c r="H149" s="44"/>
      <c r="I149" s="45">
        <f t="shared" si="8"/>
        <v>0</v>
      </c>
    </row>
    <row r="150" spans="1:9" s="1" customFormat="1" ht="9.75" x14ac:dyDescent="0.2">
      <c r="A150" s="36">
        <f t="shared" si="9"/>
        <v>131</v>
      </c>
      <c r="B150" s="38" t="s">
        <v>182</v>
      </c>
      <c r="C150" s="39" t="s">
        <v>183</v>
      </c>
      <c r="D150" s="40" t="s">
        <v>29</v>
      </c>
      <c r="E150" s="41">
        <v>210</v>
      </c>
      <c r="F150" s="42">
        <v>0</v>
      </c>
      <c r="G150" s="43">
        <f t="shared" si="7"/>
        <v>0</v>
      </c>
      <c r="H150" s="44"/>
      <c r="I150" s="45">
        <f t="shared" si="8"/>
        <v>0</v>
      </c>
    </row>
    <row r="151" spans="1:9" s="1" customFormat="1" ht="9.75" x14ac:dyDescent="0.2">
      <c r="A151" s="36">
        <f t="shared" si="9"/>
        <v>132</v>
      </c>
      <c r="B151" s="38" t="s">
        <v>184</v>
      </c>
      <c r="C151" s="39" t="s">
        <v>185</v>
      </c>
      <c r="D151" s="40" t="s">
        <v>38</v>
      </c>
      <c r="E151" s="41">
        <v>75</v>
      </c>
      <c r="F151" s="42">
        <v>0</v>
      </c>
      <c r="G151" s="43">
        <f t="shared" si="7"/>
        <v>0</v>
      </c>
      <c r="H151" s="44"/>
      <c r="I151" s="45">
        <f t="shared" si="8"/>
        <v>0</v>
      </c>
    </row>
    <row r="152" spans="1:9" s="1" customFormat="1" ht="9.75" x14ac:dyDescent="0.2">
      <c r="A152" s="36">
        <f t="shared" si="9"/>
        <v>133</v>
      </c>
      <c r="B152" s="38" t="s">
        <v>76</v>
      </c>
      <c r="C152" s="39" t="s">
        <v>186</v>
      </c>
      <c r="D152" s="40" t="s">
        <v>38</v>
      </c>
      <c r="E152" s="41">
        <v>20</v>
      </c>
      <c r="F152" s="42"/>
      <c r="G152" s="43">
        <f t="shared" ref="G152:G227" si="10">E152*F152</f>
        <v>0</v>
      </c>
      <c r="H152" s="44">
        <v>0</v>
      </c>
      <c r="I152" s="45">
        <f t="shared" ref="I152:I227" si="11">E152*H152</f>
        <v>0</v>
      </c>
    </row>
    <row r="153" spans="1:9" s="1" customFormat="1" ht="9.75" x14ac:dyDescent="0.2">
      <c r="A153" s="36">
        <f t="shared" ref="A153:A228" si="12">A152+1</f>
        <v>134</v>
      </c>
      <c r="B153" s="38" t="s">
        <v>187</v>
      </c>
      <c r="C153" s="39" t="s">
        <v>188</v>
      </c>
      <c r="D153" s="40" t="s">
        <v>38</v>
      </c>
      <c r="E153" s="41">
        <v>750</v>
      </c>
      <c r="F153" s="42">
        <v>0</v>
      </c>
      <c r="G153" s="43">
        <f t="shared" si="10"/>
        <v>0</v>
      </c>
      <c r="H153" s="44"/>
      <c r="I153" s="45">
        <f t="shared" si="11"/>
        <v>0</v>
      </c>
    </row>
    <row r="154" spans="1:9" s="1" customFormat="1" ht="9.75" x14ac:dyDescent="0.2">
      <c r="A154" s="36">
        <f t="shared" si="12"/>
        <v>135</v>
      </c>
      <c r="B154" s="38" t="s">
        <v>189</v>
      </c>
      <c r="C154" s="39" t="s">
        <v>190</v>
      </c>
      <c r="D154" s="40" t="s">
        <v>38</v>
      </c>
      <c r="E154" s="41">
        <v>2</v>
      </c>
      <c r="F154" s="42">
        <v>0</v>
      </c>
      <c r="G154" s="43">
        <f t="shared" si="10"/>
        <v>0</v>
      </c>
      <c r="H154" s="44"/>
      <c r="I154" s="45">
        <f t="shared" si="11"/>
        <v>0</v>
      </c>
    </row>
    <row r="155" spans="1:9" s="1" customFormat="1" ht="9.75" x14ac:dyDescent="0.2">
      <c r="A155" s="36">
        <f t="shared" si="12"/>
        <v>136</v>
      </c>
      <c r="B155" s="38" t="s">
        <v>191</v>
      </c>
      <c r="C155" s="39" t="s">
        <v>192</v>
      </c>
      <c r="D155" s="40" t="s">
        <v>38</v>
      </c>
      <c r="E155" s="41">
        <v>28</v>
      </c>
      <c r="F155" s="42">
        <v>0</v>
      </c>
      <c r="G155" s="43">
        <f t="shared" si="10"/>
        <v>0</v>
      </c>
      <c r="H155" s="44"/>
      <c r="I155" s="45">
        <f t="shared" si="11"/>
        <v>0</v>
      </c>
    </row>
    <row r="156" spans="1:9" s="1" customFormat="1" ht="9.75" x14ac:dyDescent="0.2">
      <c r="A156" s="36">
        <f t="shared" si="12"/>
        <v>137</v>
      </c>
      <c r="B156" s="38" t="s">
        <v>193</v>
      </c>
      <c r="C156" s="39" t="s">
        <v>194</v>
      </c>
      <c r="D156" s="40" t="s">
        <v>38</v>
      </c>
      <c r="E156" s="41">
        <v>2</v>
      </c>
      <c r="F156" s="42">
        <v>0</v>
      </c>
      <c r="G156" s="43">
        <f t="shared" si="10"/>
        <v>0</v>
      </c>
      <c r="H156" s="44"/>
      <c r="I156" s="45">
        <f t="shared" si="11"/>
        <v>0</v>
      </c>
    </row>
    <row r="157" spans="1:9" s="1" customFormat="1" ht="9.75" x14ac:dyDescent="0.2">
      <c r="A157" s="36">
        <f t="shared" si="12"/>
        <v>138</v>
      </c>
      <c r="B157" s="38" t="s">
        <v>195</v>
      </c>
      <c r="C157" s="39" t="s">
        <v>196</v>
      </c>
      <c r="D157" s="40" t="s">
        <v>38</v>
      </c>
      <c r="E157" s="41">
        <v>1257</v>
      </c>
      <c r="F157" s="42">
        <v>0</v>
      </c>
      <c r="G157" s="43">
        <f t="shared" si="10"/>
        <v>0</v>
      </c>
      <c r="H157" s="44"/>
      <c r="I157" s="45">
        <f t="shared" si="11"/>
        <v>0</v>
      </c>
    </row>
    <row r="158" spans="1:9" s="1" customFormat="1" ht="9.75" x14ac:dyDescent="0.2">
      <c r="A158" s="36">
        <f t="shared" si="12"/>
        <v>139</v>
      </c>
      <c r="B158" s="38" t="s">
        <v>76</v>
      </c>
      <c r="C158" s="39" t="s">
        <v>197</v>
      </c>
      <c r="D158" s="40" t="s">
        <v>38</v>
      </c>
      <c r="E158" s="41">
        <v>98</v>
      </c>
      <c r="F158" s="42">
        <v>0</v>
      </c>
      <c r="G158" s="43">
        <f t="shared" si="10"/>
        <v>0</v>
      </c>
      <c r="H158" s="44"/>
      <c r="I158" s="45">
        <f t="shared" si="11"/>
        <v>0</v>
      </c>
    </row>
    <row r="159" spans="1:9" s="1" customFormat="1" ht="9.75" x14ac:dyDescent="0.2">
      <c r="A159" s="36">
        <f t="shared" si="12"/>
        <v>140</v>
      </c>
      <c r="B159" s="38" t="s">
        <v>198</v>
      </c>
      <c r="C159" s="39" t="s">
        <v>199</v>
      </c>
      <c r="D159" s="40" t="s">
        <v>38</v>
      </c>
      <c r="E159" s="41">
        <v>10</v>
      </c>
      <c r="F159" s="42">
        <v>0</v>
      </c>
      <c r="G159" s="43">
        <f t="shared" si="10"/>
        <v>0</v>
      </c>
      <c r="H159" s="44"/>
      <c r="I159" s="45">
        <f t="shared" si="11"/>
        <v>0</v>
      </c>
    </row>
    <row r="160" spans="1:9" s="1" customFormat="1" ht="9.75" x14ac:dyDescent="0.2">
      <c r="A160" s="36">
        <f t="shared" si="12"/>
        <v>141</v>
      </c>
      <c r="B160" s="38" t="s">
        <v>200</v>
      </c>
      <c r="C160" s="39" t="s">
        <v>201</v>
      </c>
      <c r="D160" s="40" t="s">
        <v>38</v>
      </c>
      <c r="E160" s="41">
        <v>3</v>
      </c>
      <c r="F160" s="42">
        <v>0</v>
      </c>
      <c r="G160" s="43">
        <f t="shared" si="10"/>
        <v>0</v>
      </c>
      <c r="H160" s="44"/>
      <c r="I160" s="45">
        <f t="shared" si="11"/>
        <v>0</v>
      </c>
    </row>
    <row r="161" spans="1:9" s="1" customFormat="1" ht="9.75" x14ac:dyDescent="0.2">
      <c r="A161" s="36">
        <f t="shared" si="12"/>
        <v>142</v>
      </c>
      <c r="B161" s="38" t="s">
        <v>202</v>
      </c>
      <c r="C161" s="39" t="s">
        <v>203</v>
      </c>
      <c r="D161" s="40" t="s">
        <v>29</v>
      </c>
      <c r="E161" s="41">
        <v>350</v>
      </c>
      <c r="F161" s="42">
        <v>0</v>
      </c>
      <c r="G161" s="43">
        <f t="shared" si="10"/>
        <v>0</v>
      </c>
      <c r="H161" s="44"/>
      <c r="I161" s="45">
        <f t="shared" si="11"/>
        <v>0</v>
      </c>
    </row>
    <row r="162" spans="1:9" s="1" customFormat="1" ht="9.75" x14ac:dyDescent="0.2">
      <c r="A162" s="36">
        <f t="shared" si="12"/>
        <v>143</v>
      </c>
      <c r="B162" s="38" t="s">
        <v>204</v>
      </c>
      <c r="C162" s="39" t="s">
        <v>205</v>
      </c>
      <c r="D162" s="40" t="s">
        <v>29</v>
      </c>
      <c r="E162" s="41">
        <v>1120</v>
      </c>
      <c r="F162" s="42">
        <v>0</v>
      </c>
      <c r="G162" s="43">
        <f t="shared" si="10"/>
        <v>0</v>
      </c>
      <c r="H162" s="44"/>
      <c r="I162" s="45">
        <f t="shared" si="11"/>
        <v>0</v>
      </c>
    </row>
    <row r="163" spans="1:9" s="1" customFormat="1" ht="9.75" x14ac:dyDescent="0.2">
      <c r="A163" s="36">
        <f t="shared" si="12"/>
        <v>144</v>
      </c>
      <c r="B163" s="38" t="s">
        <v>206</v>
      </c>
      <c r="C163" s="39" t="s">
        <v>207</v>
      </c>
      <c r="D163" s="40" t="s">
        <v>29</v>
      </c>
      <c r="E163" s="41">
        <v>175</v>
      </c>
      <c r="F163" s="42">
        <v>0</v>
      </c>
      <c r="G163" s="43">
        <f t="shared" si="10"/>
        <v>0</v>
      </c>
      <c r="H163" s="44"/>
      <c r="I163" s="45">
        <f t="shared" si="11"/>
        <v>0</v>
      </c>
    </row>
    <row r="164" spans="1:9" s="1" customFormat="1" ht="9.75" x14ac:dyDescent="0.2">
      <c r="A164" s="36">
        <f t="shared" si="12"/>
        <v>145</v>
      </c>
      <c r="B164" s="38" t="s">
        <v>208</v>
      </c>
      <c r="C164" s="39" t="s">
        <v>209</v>
      </c>
      <c r="D164" s="40" t="s">
        <v>29</v>
      </c>
      <c r="E164" s="41">
        <v>650</v>
      </c>
      <c r="F164" s="42">
        <v>0</v>
      </c>
      <c r="G164" s="43">
        <f t="shared" si="10"/>
        <v>0</v>
      </c>
      <c r="H164" s="44"/>
      <c r="I164" s="45">
        <f t="shared" si="11"/>
        <v>0</v>
      </c>
    </row>
    <row r="165" spans="1:9" s="1" customFormat="1" ht="9.75" x14ac:dyDescent="0.2">
      <c r="A165" s="36">
        <f t="shared" si="12"/>
        <v>146</v>
      </c>
      <c r="B165" s="38" t="s">
        <v>210</v>
      </c>
      <c r="C165" s="39" t="s">
        <v>211</v>
      </c>
      <c r="D165" s="40" t="s">
        <v>29</v>
      </c>
      <c r="E165" s="41">
        <v>850</v>
      </c>
      <c r="F165" s="42">
        <v>0</v>
      </c>
      <c r="G165" s="43">
        <f t="shared" si="10"/>
        <v>0</v>
      </c>
      <c r="H165" s="44"/>
      <c r="I165" s="45">
        <f t="shared" si="11"/>
        <v>0</v>
      </c>
    </row>
    <row r="166" spans="1:9" s="1" customFormat="1" ht="9.75" x14ac:dyDescent="0.2">
      <c r="A166" s="36">
        <f t="shared" si="12"/>
        <v>147</v>
      </c>
      <c r="B166" s="38" t="s">
        <v>212</v>
      </c>
      <c r="C166" s="39" t="s">
        <v>213</v>
      </c>
      <c r="D166" s="40" t="s">
        <v>29</v>
      </c>
      <c r="E166" s="41">
        <v>300</v>
      </c>
      <c r="F166" s="42">
        <v>0</v>
      </c>
      <c r="G166" s="43">
        <f t="shared" si="10"/>
        <v>0</v>
      </c>
      <c r="H166" s="44"/>
      <c r="I166" s="45">
        <f t="shared" si="11"/>
        <v>0</v>
      </c>
    </row>
    <row r="167" spans="1:9" s="1" customFormat="1" ht="9.75" x14ac:dyDescent="0.2">
      <c r="A167" s="36">
        <f t="shared" si="12"/>
        <v>148</v>
      </c>
      <c r="B167" s="38" t="s">
        <v>214</v>
      </c>
      <c r="C167" s="39" t="s">
        <v>215</v>
      </c>
      <c r="D167" s="40" t="s">
        <v>29</v>
      </c>
      <c r="E167" s="41">
        <v>90</v>
      </c>
      <c r="F167" s="42">
        <v>0</v>
      </c>
      <c r="G167" s="43">
        <f t="shared" si="10"/>
        <v>0</v>
      </c>
      <c r="H167" s="44"/>
      <c r="I167" s="45">
        <f t="shared" si="11"/>
        <v>0</v>
      </c>
    </row>
    <row r="168" spans="1:9" s="1" customFormat="1" ht="9.75" x14ac:dyDescent="0.2">
      <c r="A168" s="36">
        <f t="shared" si="12"/>
        <v>149</v>
      </c>
      <c r="B168" s="38" t="s">
        <v>216</v>
      </c>
      <c r="C168" s="39" t="s">
        <v>217</v>
      </c>
      <c r="D168" s="40" t="s">
        <v>38</v>
      </c>
      <c r="E168" s="41">
        <v>234</v>
      </c>
      <c r="F168" s="42">
        <v>0</v>
      </c>
      <c r="G168" s="43">
        <f t="shared" si="10"/>
        <v>0</v>
      </c>
      <c r="H168" s="44"/>
      <c r="I168" s="45">
        <f t="shared" si="11"/>
        <v>0</v>
      </c>
    </row>
    <row r="169" spans="1:9" s="1" customFormat="1" ht="9.75" x14ac:dyDescent="0.2">
      <c r="A169" s="36">
        <f t="shared" si="12"/>
        <v>150</v>
      </c>
      <c r="B169" s="38" t="s">
        <v>218</v>
      </c>
      <c r="C169" s="39" t="s">
        <v>219</v>
      </c>
      <c r="D169" s="40" t="s">
        <v>38</v>
      </c>
      <c r="E169" s="41">
        <v>1</v>
      </c>
      <c r="F169" s="42">
        <v>0</v>
      </c>
      <c r="G169" s="43">
        <f t="shared" si="10"/>
        <v>0</v>
      </c>
      <c r="H169" s="44"/>
      <c r="I169" s="45">
        <f t="shared" si="11"/>
        <v>0</v>
      </c>
    </row>
    <row r="170" spans="1:9" s="1" customFormat="1" ht="9.75" x14ac:dyDescent="0.2">
      <c r="A170" s="36">
        <f t="shared" si="12"/>
        <v>151</v>
      </c>
      <c r="B170" s="38" t="s">
        <v>76</v>
      </c>
      <c r="C170" s="39" t="s">
        <v>220</v>
      </c>
      <c r="D170" s="40" t="s">
        <v>38</v>
      </c>
      <c r="E170" s="41">
        <v>20</v>
      </c>
      <c r="F170" s="42">
        <v>0</v>
      </c>
      <c r="G170" s="43">
        <f t="shared" si="10"/>
        <v>0</v>
      </c>
      <c r="H170" s="44"/>
      <c r="I170" s="45">
        <f t="shared" si="11"/>
        <v>0</v>
      </c>
    </row>
    <row r="171" spans="1:9" s="1" customFormat="1" ht="9.75" x14ac:dyDescent="0.2">
      <c r="A171" s="36">
        <f t="shared" si="12"/>
        <v>152</v>
      </c>
      <c r="B171" s="38" t="s">
        <v>221</v>
      </c>
      <c r="C171" s="39" t="s">
        <v>222</v>
      </c>
      <c r="D171" s="40" t="s">
        <v>38</v>
      </c>
      <c r="E171" s="41">
        <v>700</v>
      </c>
      <c r="F171" s="42">
        <v>0</v>
      </c>
      <c r="G171" s="43">
        <f t="shared" si="10"/>
        <v>0</v>
      </c>
      <c r="H171" s="44"/>
      <c r="I171" s="45">
        <f t="shared" si="11"/>
        <v>0</v>
      </c>
    </row>
    <row r="172" spans="1:9" s="1" customFormat="1" ht="9.75" x14ac:dyDescent="0.2">
      <c r="A172" s="36">
        <f t="shared" si="12"/>
        <v>153</v>
      </c>
      <c r="B172" s="38" t="s">
        <v>223</v>
      </c>
      <c r="C172" s="39" t="s">
        <v>224</v>
      </c>
      <c r="D172" s="40" t="s">
        <v>38</v>
      </c>
      <c r="E172" s="41">
        <v>3</v>
      </c>
      <c r="F172" s="42">
        <v>0</v>
      </c>
      <c r="G172" s="43">
        <f t="shared" si="10"/>
        <v>0</v>
      </c>
      <c r="H172" s="44"/>
      <c r="I172" s="45">
        <f t="shared" si="11"/>
        <v>0</v>
      </c>
    </row>
    <row r="173" spans="1:9" s="1" customFormat="1" ht="9.75" x14ac:dyDescent="0.2">
      <c r="A173" s="36">
        <f t="shared" si="12"/>
        <v>154</v>
      </c>
      <c r="B173" s="38" t="s">
        <v>225</v>
      </c>
      <c r="C173" s="39" t="s">
        <v>226</v>
      </c>
      <c r="D173" s="40" t="s">
        <v>38</v>
      </c>
      <c r="E173" s="41">
        <v>3</v>
      </c>
      <c r="F173" s="42">
        <v>0</v>
      </c>
      <c r="G173" s="43">
        <f t="shared" si="10"/>
        <v>0</v>
      </c>
      <c r="H173" s="44"/>
      <c r="I173" s="45">
        <f t="shared" si="11"/>
        <v>0</v>
      </c>
    </row>
    <row r="174" spans="1:9" s="1" customFormat="1" ht="9.75" x14ac:dyDescent="0.2">
      <c r="A174" s="36">
        <f t="shared" si="12"/>
        <v>155</v>
      </c>
      <c r="B174" s="38" t="s">
        <v>227</v>
      </c>
      <c r="C174" s="39" t="s">
        <v>228</v>
      </c>
      <c r="D174" s="40" t="s">
        <v>155</v>
      </c>
      <c r="E174" s="44">
        <v>5.5</v>
      </c>
      <c r="F174" s="42">
        <v>0</v>
      </c>
      <c r="G174" s="43">
        <f t="shared" si="10"/>
        <v>0</v>
      </c>
      <c r="H174" s="44"/>
      <c r="I174" s="45">
        <f t="shared" si="11"/>
        <v>0</v>
      </c>
    </row>
    <row r="175" spans="1:9" s="1" customFormat="1" ht="9.75" x14ac:dyDescent="0.2">
      <c r="A175" s="36">
        <f t="shared" si="12"/>
        <v>156</v>
      </c>
      <c r="B175" s="38" t="s">
        <v>229</v>
      </c>
      <c r="C175" s="39" t="s">
        <v>230</v>
      </c>
      <c r="D175" s="40" t="s">
        <v>38</v>
      </c>
      <c r="E175" s="41">
        <v>785</v>
      </c>
      <c r="F175" s="42">
        <v>0</v>
      </c>
      <c r="G175" s="43">
        <f t="shared" si="10"/>
        <v>0</v>
      </c>
      <c r="H175" s="44"/>
      <c r="I175" s="45">
        <f t="shared" si="11"/>
        <v>0</v>
      </c>
    </row>
    <row r="176" spans="1:9" s="1" customFormat="1" ht="9.75" x14ac:dyDescent="0.2">
      <c r="A176" s="36">
        <f t="shared" si="12"/>
        <v>157</v>
      </c>
      <c r="B176" s="38" t="s">
        <v>231</v>
      </c>
      <c r="C176" s="39" t="s">
        <v>232</v>
      </c>
      <c r="D176" s="40" t="s">
        <v>38</v>
      </c>
      <c r="E176" s="41">
        <v>227</v>
      </c>
      <c r="F176" s="42">
        <v>0</v>
      </c>
      <c r="G176" s="43">
        <f t="shared" si="10"/>
        <v>0</v>
      </c>
      <c r="H176" s="44"/>
      <c r="I176" s="45">
        <f t="shared" si="11"/>
        <v>0</v>
      </c>
    </row>
    <row r="177" spans="1:9" s="1" customFormat="1" ht="9.75" x14ac:dyDescent="0.2">
      <c r="A177" s="36">
        <f t="shared" si="12"/>
        <v>158</v>
      </c>
      <c r="B177" s="38" t="s">
        <v>233</v>
      </c>
      <c r="C177" s="39" t="s">
        <v>234</v>
      </c>
      <c r="D177" s="40" t="s">
        <v>38</v>
      </c>
      <c r="E177" s="41">
        <v>136</v>
      </c>
      <c r="F177" s="42">
        <v>0</v>
      </c>
      <c r="G177" s="43">
        <f t="shared" si="10"/>
        <v>0</v>
      </c>
      <c r="H177" s="44"/>
      <c r="I177" s="45">
        <f t="shared" si="11"/>
        <v>0</v>
      </c>
    </row>
    <row r="178" spans="1:9" s="1" customFormat="1" ht="9.75" x14ac:dyDescent="0.2">
      <c r="A178" s="36">
        <f t="shared" si="12"/>
        <v>159</v>
      </c>
      <c r="B178" s="38" t="s">
        <v>235</v>
      </c>
      <c r="C178" s="39" t="s">
        <v>236</v>
      </c>
      <c r="D178" s="40" t="s">
        <v>38</v>
      </c>
      <c r="E178" s="41">
        <v>15</v>
      </c>
      <c r="F178" s="42">
        <v>0</v>
      </c>
      <c r="G178" s="43">
        <f t="shared" si="10"/>
        <v>0</v>
      </c>
      <c r="H178" s="44"/>
      <c r="I178" s="45">
        <f t="shared" si="11"/>
        <v>0</v>
      </c>
    </row>
    <row r="179" spans="1:9" s="1" customFormat="1" ht="9.75" x14ac:dyDescent="0.2">
      <c r="A179" s="36">
        <f t="shared" si="12"/>
        <v>160</v>
      </c>
      <c r="B179" s="38" t="s">
        <v>237</v>
      </c>
      <c r="C179" s="39" t="s">
        <v>238</v>
      </c>
      <c r="D179" s="40" t="s">
        <v>38</v>
      </c>
      <c r="E179" s="41">
        <v>30</v>
      </c>
      <c r="F179" s="42">
        <v>0</v>
      </c>
      <c r="G179" s="43">
        <f t="shared" si="10"/>
        <v>0</v>
      </c>
      <c r="H179" s="44"/>
      <c r="I179" s="45">
        <f t="shared" si="11"/>
        <v>0</v>
      </c>
    </row>
    <row r="180" spans="1:9" s="1" customFormat="1" ht="9.75" x14ac:dyDescent="0.2">
      <c r="A180" s="36">
        <f t="shared" si="12"/>
        <v>161</v>
      </c>
      <c r="B180" s="38" t="s">
        <v>239</v>
      </c>
      <c r="C180" s="39" t="s">
        <v>240</v>
      </c>
      <c r="D180" s="40" t="s">
        <v>38</v>
      </c>
      <c r="E180" s="41">
        <v>20</v>
      </c>
      <c r="F180" s="42">
        <v>0</v>
      </c>
      <c r="G180" s="43">
        <f t="shared" si="10"/>
        <v>0</v>
      </c>
      <c r="H180" s="44"/>
      <c r="I180" s="45">
        <f t="shared" si="11"/>
        <v>0</v>
      </c>
    </row>
    <row r="181" spans="1:9" s="1" customFormat="1" ht="9.75" x14ac:dyDescent="0.2">
      <c r="A181" s="36">
        <f>A179+1</f>
        <v>161</v>
      </c>
      <c r="B181" s="38" t="s">
        <v>241</v>
      </c>
      <c r="C181" s="39" t="s">
        <v>242</v>
      </c>
      <c r="D181" s="40" t="s">
        <v>38</v>
      </c>
      <c r="E181" s="41">
        <v>52</v>
      </c>
      <c r="F181" s="42">
        <v>0</v>
      </c>
      <c r="G181" s="43">
        <f t="shared" ref="G181" si="13">E181*F181</f>
        <v>0</v>
      </c>
      <c r="H181" s="44"/>
      <c r="I181" s="45">
        <f t="shared" ref="I181" si="14">E181*H181</f>
        <v>0</v>
      </c>
    </row>
    <row r="182" spans="1:9" s="1" customFormat="1" ht="19.5" x14ac:dyDescent="0.2">
      <c r="A182" s="36">
        <f>A180+1</f>
        <v>162</v>
      </c>
      <c r="B182" s="38" t="s">
        <v>36</v>
      </c>
      <c r="C182" s="128" t="s">
        <v>539</v>
      </c>
      <c r="D182" s="40" t="s">
        <v>38</v>
      </c>
      <c r="E182" s="41">
        <v>1</v>
      </c>
      <c r="F182" s="42">
        <v>0</v>
      </c>
      <c r="G182" s="43">
        <f t="shared" si="10"/>
        <v>0</v>
      </c>
      <c r="H182" s="44">
        <v>0</v>
      </c>
      <c r="I182" s="45">
        <f t="shared" si="11"/>
        <v>0</v>
      </c>
    </row>
    <row r="183" spans="1:9" s="136" customFormat="1" ht="9.75" x14ac:dyDescent="0.2">
      <c r="A183" s="36">
        <f t="shared" si="12"/>
        <v>163</v>
      </c>
      <c r="B183" s="129"/>
      <c r="C183" s="130"/>
      <c r="D183" s="131"/>
      <c r="E183" s="127"/>
      <c r="F183" s="132"/>
      <c r="G183" s="133"/>
      <c r="H183" s="134"/>
      <c r="I183" s="135"/>
    </row>
    <row r="184" spans="1:9" s="1" customFormat="1" ht="18" x14ac:dyDescent="0.2">
      <c r="A184" s="36">
        <f t="shared" si="12"/>
        <v>164</v>
      </c>
      <c r="B184" s="38"/>
      <c r="C184" s="137" t="s">
        <v>551</v>
      </c>
      <c r="D184" s="40"/>
      <c r="E184" s="41"/>
      <c r="F184" s="42">
        <v>0</v>
      </c>
      <c r="G184" s="43">
        <f t="shared" ref="G184" si="15">E184*F184</f>
        <v>0</v>
      </c>
      <c r="H184" s="44">
        <v>0</v>
      </c>
      <c r="I184" s="45">
        <f t="shared" ref="I184" si="16">E184*H184</f>
        <v>0</v>
      </c>
    </row>
    <row r="185" spans="1:9" s="1" customFormat="1" ht="9.75" x14ac:dyDescent="0.2">
      <c r="A185" s="36">
        <f t="shared" si="12"/>
        <v>165</v>
      </c>
      <c r="B185" s="38"/>
      <c r="C185" s="128" t="s">
        <v>541</v>
      </c>
      <c r="D185" s="40" t="s">
        <v>38</v>
      </c>
      <c r="E185" s="41">
        <v>8</v>
      </c>
      <c r="F185" s="42">
        <v>0</v>
      </c>
      <c r="G185" s="43">
        <f t="shared" ref="G185:G191" si="17">E185*F185</f>
        <v>0</v>
      </c>
      <c r="H185" s="44"/>
      <c r="I185" s="45">
        <f t="shared" ref="I185:I191" si="18">E185*H185</f>
        <v>0</v>
      </c>
    </row>
    <row r="186" spans="1:9" s="1" customFormat="1" ht="9.75" x14ac:dyDescent="0.2">
      <c r="A186" s="36">
        <f t="shared" si="12"/>
        <v>166</v>
      </c>
      <c r="B186" s="38"/>
      <c r="C186" s="128" t="s">
        <v>542</v>
      </c>
      <c r="D186" s="40" t="s">
        <v>38</v>
      </c>
      <c r="E186" s="41">
        <v>18</v>
      </c>
      <c r="F186" s="42">
        <v>0</v>
      </c>
      <c r="G186" s="43">
        <f t="shared" si="17"/>
        <v>0</v>
      </c>
      <c r="H186" s="44"/>
      <c r="I186" s="45">
        <f t="shared" si="18"/>
        <v>0</v>
      </c>
    </row>
    <row r="187" spans="1:9" s="1" customFormat="1" ht="9.75" x14ac:dyDescent="0.2">
      <c r="A187" s="36">
        <f t="shared" si="12"/>
        <v>167</v>
      </c>
      <c r="B187" s="38"/>
      <c r="C187" s="128" t="s">
        <v>543</v>
      </c>
      <c r="D187" s="40" t="s">
        <v>29</v>
      </c>
      <c r="E187" s="41">
        <v>79</v>
      </c>
      <c r="F187" s="42">
        <v>0</v>
      </c>
      <c r="G187" s="43">
        <f t="shared" si="17"/>
        <v>0</v>
      </c>
      <c r="H187" s="44"/>
      <c r="I187" s="45">
        <f t="shared" si="18"/>
        <v>0</v>
      </c>
    </row>
    <row r="188" spans="1:9" s="1" customFormat="1" ht="9.75" x14ac:dyDescent="0.2">
      <c r="A188" s="36">
        <f t="shared" si="12"/>
        <v>168</v>
      </c>
      <c r="B188" s="38"/>
      <c r="C188" s="128" t="s">
        <v>544</v>
      </c>
      <c r="D188" s="40" t="s">
        <v>38</v>
      </c>
      <c r="E188" s="41">
        <v>5</v>
      </c>
      <c r="F188" s="42">
        <v>0</v>
      </c>
      <c r="G188" s="43">
        <f t="shared" si="17"/>
        <v>0</v>
      </c>
      <c r="H188" s="44"/>
      <c r="I188" s="45">
        <f t="shared" si="18"/>
        <v>0</v>
      </c>
    </row>
    <row r="189" spans="1:9" s="1" customFormat="1" ht="9.75" x14ac:dyDescent="0.2">
      <c r="A189" s="36">
        <f t="shared" si="12"/>
        <v>169</v>
      </c>
      <c r="B189" s="38"/>
      <c r="C189" s="128" t="s">
        <v>545</v>
      </c>
      <c r="D189" s="40" t="s">
        <v>38</v>
      </c>
      <c r="E189" s="41">
        <v>1</v>
      </c>
      <c r="F189" s="42">
        <v>0</v>
      </c>
      <c r="G189" s="43">
        <f t="shared" si="17"/>
        <v>0</v>
      </c>
      <c r="H189" s="44"/>
      <c r="I189" s="45">
        <f t="shared" si="18"/>
        <v>0</v>
      </c>
    </row>
    <row r="190" spans="1:9" s="1" customFormat="1" ht="9.75" x14ac:dyDescent="0.2">
      <c r="A190" s="36">
        <f t="shared" si="12"/>
        <v>170</v>
      </c>
      <c r="B190" s="38"/>
      <c r="C190" s="128" t="s">
        <v>546</v>
      </c>
      <c r="D190" s="40" t="s">
        <v>38</v>
      </c>
      <c r="E190" s="41">
        <v>2</v>
      </c>
      <c r="F190" s="42">
        <v>0</v>
      </c>
      <c r="G190" s="43">
        <f t="shared" si="17"/>
        <v>0</v>
      </c>
      <c r="H190" s="44"/>
      <c r="I190" s="45">
        <f t="shared" si="18"/>
        <v>0</v>
      </c>
    </row>
    <row r="191" spans="1:9" s="1" customFormat="1" ht="9.75" x14ac:dyDescent="0.2">
      <c r="A191" s="36">
        <f t="shared" si="12"/>
        <v>171</v>
      </c>
      <c r="B191" s="38"/>
      <c r="C191" s="128" t="s">
        <v>547</v>
      </c>
      <c r="D191" s="40" t="s">
        <v>38</v>
      </c>
      <c r="E191" s="41">
        <v>38</v>
      </c>
      <c r="F191" s="42">
        <v>0</v>
      </c>
      <c r="G191" s="43">
        <f t="shared" si="17"/>
        <v>0</v>
      </c>
      <c r="H191" s="44"/>
      <c r="I191" s="45">
        <f t="shared" si="18"/>
        <v>0</v>
      </c>
    </row>
    <row r="192" spans="1:9" s="1" customFormat="1" ht="9.75" x14ac:dyDescent="0.2">
      <c r="A192" s="36">
        <f t="shared" si="12"/>
        <v>172</v>
      </c>
      <c r="B192" s="38"/>
      <c r="C192" s="128" t="s">
        <v>548</v>
      </c>
      <c r="D192" s="40" t="s">
        <v>550</v>
      </c>
      <c r="E192" s="41">
        <v>10</v>
      </c>
      <c r="F192" s="42">
        <v>0</v>
      </c>
      <c r="G192" s="43">
        <f t="shared" ref="G192" si="19">E192*F192</f>
        <v>0</v>
      </c>
      <c r="H192" s="44"/>
      <c r="I192" s="45">
        <f t="shared" ref="I192" si="20">E192*H192</f>
        <v>0</v>
      </c>
    </row>
    <row r="193" spans="1:9" s="1" customFormat="1" ht="9.75" x14ac:dyDescent="0.2">
      <c r="A193" s="36">
        <f t="shared" si="12"/>
        <v>173</v>
      </c>
      <c r="B193" s="38"/>
      <c r="C193" s="128" t="s">
        <v>549</v>
      </c>
      <c r="D193" s="40" t="s">
        <v>38</v>
      </c>
      <c r="E193" s="41">
        <v>1</v>
      </c>
      <c r="F193" s="42"/>
      <c r="G193" s="43">
        <f t="shared" ref="G193" si="21">E193*F193</f>
        <v>0</v>
      </c>
      <c r="H193" s="44">
        <v>0</v>
      </c>
      <c r="I193" s="45">
        <f t="shared" ref="I193" si="22">E193*H193</f>
        <v>0</v>
      </c>
    </row>
    <row r="194" spans="1:9" s="1" customFormat="1" ht="9.75" x14ac:dyDescent="0.2">
      <c r="A194" s="36">
        <f t="shared" si="12"/>
        <v>174</v>
      </c>
      <c r="B194" s="38"/>
      <c r="C194" s="39"/>
      <c r="D194" s="40"/>
      <c r="E194" s="37"/>
      <c r="F194" s="42"/>
      <c r="G194" s="43"/>
      <c r="H194" s="44"/>
      <c r="I194" s="45"/>
    </row>
    <row r="195" spans="1:9" s="1" customFormat="1" ht="9.75" x14ac:dyDescent="0.2">
      <c r="A195" s="36">
        <f t="shared" si="12"/>
        <v>175</v>
      </c>
      <c r="B195" s="38"/>
      <c r="C195" s="126" t="s">
        <v>531</v>
      </c>
      <c r="D195" s="40"/>
      <c r="E195" s="37"/>
      <c r="F195" s="42">
        <v>0</v>
      </c>
      <c r="G195" s="43">
        <f t="shared" si="10"/>
        <v>0</v>
      </c>
      <c r="H195" s="44">
        <v>0</v>
      </c>
      <c r="I195" s="45">
        <f t="shared" si="11"/>
        <v>0</v>
      </c>
    </row>
    <row r="196" spans="1:9" s="1" customFormat="1" ht="9.75" x14ac:dyDescent="0.2">
      <c r="A196" s="36">
        <f t="shared" si="12"/>
        <v>176</v>
      </c>
      <c r="B196" s="38" t="s">
        <v>36</v>
      </c>
      <c r="C196" s="39" t="s">
        <v>243</v>
      </c>
      <c r="D196" s="40" t="s">
        <v>38</v>
      </c>
      <c r="E196" s="41">
        <v>6</v>
      </c>
      <c r="F196" s="42"/>
      <c r="G196" s="43">
        <f t="shared" si="10"/>
        <v>0</v>
      </c>
      <c r="H196" s="44">
        <v>0</v>
      </c>
      <c r="I196" s="45">
        <f t="shared" si="11"/>
        <v>0</v>
      </c>
    </row>
    <row r="197" spans="1:9" s="1" customFormat="1" ht="9.75" x14ac:dyDescent="0.2">
      <c r="A197" s="36">
        <f t="shared" si="12"/>
        <v>177</v>
      </c>
      <c r="B197" s="38" t="s">
        <v>36</v>
      </c>
      <c r="C197" s="39" t="s">
        <v>244</v>
      </c>
      <c r="D197" s="40" t="s">
        <v>38</v>
      </c>
      <c r="E197" s="41">
        <v>26</v>
      </c>
      <c r="F197" s="42"/>
      <c r="G197" s="43">
        <f t="shared" si="10"/>
        <v>0</v>
      </c>
      <c r="H197" s="44">
        <v>0</v>
      </c>
      <c r="I197" s="45">
        <f t="shared" si="11"/>
        <v>0</v>
      </c>
    </row>
    <row r="198" spans="1:9" s="1" customFormat="1" ht="9.75" x14ac:dyDescent="0.2">
      <c r="A198" s="36">
        <f t="shared" si="12"/>
        <v>178</v>
      </c>
      <c r="B198" s="38" t="s">
        <v>36</v>
      </c>
      <c r="C198" s="39" t="s">
        <v>245</v>
      </c>
      <c r="D198" s="40" t="s">
        <v>38</v>
      </c>
      <c r="E198" s="41">
        <v>26</v>
      </c>
      <c r="F198" s="42"/>
      <c r="G198" s="43">
        <f t="shared" si="10"/>
        <v>0</v>
      </c>
      <c r="H198" s="44">
        <v>0</v>
      </c>
      <c r="I198" s="45">
        <f t="shared" si="11"/>
        <v>0</v>
      </c>
    </row>
    <row r="199" spans="1:9" s="1" customFormat="1" ht="9.75" x14ac:dyDescent="0.2">
      <c r="A199" s="36">
        <f t="shared" si="12"/>
        <v>179</v>
      </c>
      <c r="B199" s="38" t="s">
        <v>36</v>
      </c>
      <c r="C199" s="39" t="s">
        <v>246</v>
      </c>
      <c r="D199" s="40" t="s">
        <v>29</v>
      </c>
      <c r="E199" s="41">
        <v>30</v>
      </c>
      <c r="F199" s="42"/>
      <c r="G199" s="43">
        <f t="shared" si="10"/>
        <v>0</v>
      </c>
      <c r="H199" s="44">
        <v>0</v>
      </c>
      <c r="I199" s="45">
        <f t="shared" si="11"/>
        <v>0</v>
      </c>
    </row>
    <row r="200" spans="1:9" s="1" customFormat="1" ht="9.75" x14ac:dyDescent="0.2">
      <c r="A200" s="36">
        <f t="shared" si="12"/>
        <v>180</v>
      </c>
      <c r="B200" s="38" t="s">
        <v>36</v>
      </c>
      <c r="C200" s="39" t="s">
        <v>247</v>
      </c>
      <c r="D200" s="40" t="s">
        <v>38</v>
      </c>
      <c r="E200" s="41">
        <v>105</v>
      </c>
      <c r="F200" s="42"/>
      <c r="G200" s="43">
        <f t="shared" si="10"/>
        <v>0</v>
      </c>
      <c r="H200" s="44">
        <v>0</v>
      </c>
      <c r="I200" s="45">
        <f t="shared" si="11"/>
        <v>0</v>
      </c>
    </row>
    <row r="201" spans="1:9" s="1" customFormat="1" ht="9.75" x14ac:dyDescent="0.2">
      <c r="A201" s="36">
        <f t="shared" si="12"/>
        <v>181</v>
      </c>
      <c r="B201" s="38" t="s">
        <v>36</v>
      </c>
      <c r="C201" s="39" t="s">
        <v>248</v>
      </c>
      <c r="D201" s="40" t="s">
        <v>38</v>
      </c>
      <c r="E201" s="41">
        <v>105</v>
      </c>
      <c r="F201" s="42"/>
      <c r="G201" s="43">
        <f t="shared" si="10"/>
        <v>0</v>
      </c>
      <c r="H201" s="44">
        <v>0</v>
      </c>
      <c r="I201" s="45">
        <f t="shared" si="11"/>
        <v>0</v>
      </c>
    </row>
    <row r="202" spans="1:9" s="1" customFormat="1" ht="9.75" x14ac:dyDescent="0.2">
      <c r="A202" s="36">
        <f t="shared" si="12"/>
        <v>182</v>
      </c>
      <c r="B202" s="38" t="s">
        <v>36</v>
      </c>
      <c r="C202" s="39" t="s">
        <v>249</v>
      </c>
      <c r="D202" s="40" t="s">
        <v>38</v>
      </c>
      <c r="E202" s="41">
        <v>105</v>
      </c>
      <c r="F202" s="42"/>
      <c r="G202" s="43">
        <f t="shared" si="10"/>
        <v>0</v>
      </c>
      <c r="H202" s="44">
        <v>0</v>
      </c>
      <c r="I202" s="45">
        <f t="shared" si="11"/>
        <v>0</v>
      </c>
    </row>
    <row r="203" spans="1:9" s="1" customFormat="1" ht="9.75" x14ac:dyDescent="0.2">
      <c r="A203" s="36">
        <f t="shared" si="12"/>
        <v>183</v>
      </c>
      <c r="B203" s="38" t="s">
        <v>36</v>
      </c>
      <c r="C203" s="39" t="s">
        <v>250</v>
      </c>
      <c r="D203" s="40" t="s">
        <v>142</v>
      </c>
      <c r="E203" s="41">
        <v>18016</v>
      </c>
      <c r="F203" s="42"/>
      <c r="G203" s="43">
        <f t="shared" si="10"/>
        <v>0</v>
      </c>
      <c r="H203" s="44">
        <v>0</v>
      </c>
      <c r="I203" s="45">
        <f t="shared" si="11"/>
        <v>0</v>
      </c>
    </row>
    <row r="204" spans="1:9" s="1" customFormat="1" ht="9.75" x14ac:dyDescent="0.2">
      <c r="A204" s="36">
        <f t="shared" si="12"/>
        <v>184</v>
      </c>
      <c r="B204" s="38" t="s">
        <v>36</v>
      </c>
      <c r="C204" s="39" t="s">
        <v>251</v>
      </c>
      <c r="D204" s="40" t="s">
        <v>38</v>
      </c>
      <c r="E204" s="41">
        <v>3250</v>
      </c>
      <c r="F204" s="42"/>
      <c r="G204" s="43">
        <f t="shared" si="10"/>
        <v>0</v>
      </c>
      <c r="H204" s="44">
        <v>0</v>
      </c>
      <c r="I204" s="45">
        <f t="shared" si="11"/>
        <v>0</v>
      </c>
    </row>
    <row r="205" spans="1:9" s="1" customFormat="1" ht="9.75" x14ac:dyDescent="0.2">
      <c r="A205" s="36">
        <f t="shared" si="12"/>
        <v>185</v>
      </c>
      <c r="B205" s="38" t="s">
        <v>36</v>
      </c>
      <c r="C205" s="39" t="s">
        <v>252</v>
      </c>
      <c r="D205" s="40" t="s">
        <v>38</v>
      </c>
      <c r="E205" s="41">
        <v>8300</v>
      </c>
      <c r="F205" s="42"/>
      <c r="G205" s="43">
        <f t="shared" si="10"/>
        <v>0</v>
      </c>
      <c r="H205" s="44">
        <v>0</v>
      </c>
      <c r="I205" s="45">
        <f t="shared" si="11"/>
        <v>0</v>
      </c>
    </row>
    <row r="206" spans="1:9" s="1" customFormat="1" ht="9.75" x14ac:dyDescent="0.2">
      <c r="A206" s="36">
        <f t="shared" si="12"/>
        <v>186</v>
      </c>
      <c r="B206" s="38" t="s">
        <v>36</v>
      </c>
      <c r="C206" s="39" t="s">
        <v>253</v>
      </c>
      <c r="D206" s="40" t="s">
        <v>29</v>
      </c>
      <c r="E206" s="41">
        <v>295</v>
      </c>
      <c r="F206" s="42"/>
      <c r="G206" s="43">
        <f t="shared" si="10"/>
        <v>0</v>
      </c>
      <c r="H206" s="44">
        <v>0</v>
      </c>
      <c r="I206" s="45">
        <f t="shared" si="11"/>
        <v>0</v>
      </c>
    </row>
    <row r="207" spans="1:9" s="1" customFormat="1" ht="9.75" x14ac:dyDescent="0.2">
      <c r="A207" s="36">
        <f t="shared" si="12"/>
        <v>187</v>
      </c>
      <c r="B207" s="38" t="s">
        <v>36</v>
      </c>
      <c r="C207" s="39" t="s">
        <v>254</v>
      </c>
      <c r="D207" s="40" t="s">
        <v>29</v>
      </c>
      <c r="E207" s="41">
        <v>150</v>
      </c>
      <c r="F207" s="42"/>
      <c r="G207" s="43">
        <f t="shared" si="10"/>
        <v>0</v>
      </c>
      <c r="H207" s="44">
        <v>0</v>
      </c>
      <c r="I207" s="45">
        <f t="shared" si="11"/>
        <v>0</v>
      </c>
    </row>
    <row r="208" spans="1:9" s="1" customFormat="1" ht="9.75" x14ac:dyDescent="0.2">
      <c r="A208" s="36">
        <f t="shared" si="12"/>
        <v>188</v>
      </c>
      <c r="B208" s="38" t="s">
        <v>36</v>
      </c>
      <c r="C208" s="39" t="s">
        <v>255</v>
      </c>
      <c r="D208" s="40" t="s">
        <v>38</v>
      </c>
      <c r="E208" s="41">
        <v>70</v>
      </c>
      <c r="F208" s="42"/>
      <c r="G208" s="43">
        <f t="shared" si="10"/>
        <v>0</v>
      </c>
      <c r="H208" s="44">
        <v>0</v>
      </c>
      <c r="I208" s="45">
        <f t="shared" si="11"/>
        <v>0</v>
      </c>
    </row>
    <row r="209" spans="1:9" s="1" customFormat="1" ht="9.75" x14ac:dyDescent="0.2">
      <c r="A209" s="36">
        <f t="shared" si="12"/>
        <v>189</v>
      </c>
      <c r="B209" s="38" t="s">
        <v>36</v>
      </c>
      <c r="C209" s="39" t="s">
        <v>256</v>
      </c>
      <c r="D209" s="40" t="s">
        <v>29</v>
      </c>
      <c r="E209" s="41">
        <v>80</v>
      </c>
      <c r="F209" s="42"/>
      <c r="G209" s="43">
        <f t="shared" si="10"/>
        <v>0</v>
      </c>
      <c r="H209" s="44">
        <v>0</v>
      </c>
      <c r="I209" s="45">
        <f t="shared" si="11"/>
        <v>0</v>
      </c>
    </row>
    <row r="210" spans="1:9" s="1" customFormat="1" ht="9.75" x14ac:dyDescent="0.2">
      <c r="A210" s="36">
        <f t="shared" si="12"/>
        <v>190</v>
      </c>
      <c r="B210" s="38" t="s">
        <v>36</v>
      </c>
      <c r="C210" s="39" t="s">
        <v>257</v>
      </c>
      <c r="D210" s="40" t="s">
        <v>38</v>
      </c>
      <c r="E210" s="41">
        <v>76</v>
      </c>
      <c r="F210" s="42"/>
      <c r="G210" s="43">
        <f t="shared" si="10"/>
        <v>0</v>
      </c>
      <c r="H210" s="44">
        <v>0</v>
      </c>
      <c r="I210" s="45">
        <f t="shared" si="11"/>
        <v>0</v>
      </c>
    </row>
    <row r="211" spans="1:9" s="1" customFormat="1" ht="9.75" x14ac:dyDescent="0.2">
      <c r="A211" s="36">
        <f t="shared" si="12"/>
        <v>191</v>
      </c>
      <c r="B211" s="38" t="s">
        <v>36</v>
      </c>
      <c r="C211" s="39" t="s">
        <v>258</v>
      </c>
      <c r="D211" s="40" t="s">
        <v>38</v>
      </c>
      <c r="E211" s="41">
        <v>38</v>
      </c>
      <c r="F211" s="42"/>
      <c r="G211" s="43">
        <f t="shared" si="10"/>
        <v>0</v>
      </c>
      <c r="H211" s="44">
        <v>0</v>
      </c>
      <c r="I211" s="45">
        <f t="shared" si="11"/>
        <v>0</v>
      </c>
    </row>
    <row r="212" spans="1:9" s="1" customFormat="1" ht="9.75" x14ac:dyDescent="0.2">
      <c r="A212" s="36">
        <f t="shared" si="12"/>
        <v>192</v>
      </c>
      <c r="B212" s="38" t="s">
        <v>36</v>
      </c>
      <c r="C212" s="39" t="s">
        <v>259</v>
      </c>
      <c r="D212" s="40" t="s">
        <v>38</v>
      </c>
      <c r="E212" s="41">
        <v>38</v>
      </c>
      <c r="F212" s="42"/>
      <c r="G212" s="43">
        <f t="shared" si="10"/>
        <v>0</v>
      </c>
      <c r="H212" s="44">
        <v>0</v>
      </c>
      <c r="I212" s="45">
        <f t="shared" si="11"/>
        <v>0</v>
      </c>
    </row>
    <row r="213" spans="1:9" s="1" customFormat="1" ht="9.75" x14ac:dyDescent="0.2">
      <c r="A213" s="36">
        <f t="shared" si="12"/>
        <v>193</v>
      </c>
      <c r="B213" s="38" t="s">
        <v>36</v>
      </c>
      <c r="C213" s="39" t="s">
        <v>260</v>
      </c>
      <c r="D213" s="40" t="s">
        <v>38</v>
      </c>
      <c r="E213" s="41">
        <v>38</v>
      </c>
      <c r="F213" s="42"/>
      <c r="G213" s="43">
        <f t="shared" si="10"/>
        <v>0</v>
      </c>
      <c r="H213" s="44">
        <v>0</v>
      </c>
      <c r="I213" s="45">
        <f t="shared" si="11"/>
        <v>0</v>
      </c>
    </row>
    <row r="214" spans="1:9" s="1" customFormat="1" ht="9.75" x14ac:dyDescent="0.2">
      <c r="A214" s="36">
        <f t="shared" si="12"/>
        <v>194</v>
      </c>
      <c r="B214" s="38" t="s">
        <v>36</v>
      </c>
      <c r="C214" s="39" t="s">
        <v>261</v>
      </c>
      <c r="D214" s="40" t="s">
        <v>38</v>
      </c>
      <c r="E214" s="41">
        <v>38</v>
      </c>
      <c r="F214" s="42"/>
      <c r="G214" s="43">
        <f t="shared" si="10"/>
        <v>0</v>
      </c>
      <c r="H214" s="44">
        <v>0</v>
      </c>
      <c r="I214" s="45">
        <f t="shared" si="11"/>
        <v>0</v>
      </c>
    </row>
    <row r="215" spans="1:9" s="1" customFormat="1" ht="9.75" x14ac:dyDescent="0.2">
      <c r="A215" s="36">
        <f t="shared" si="12"/>
        <v>195</v>
      </c>
      <c r="B215" s="38" t="s">
        <v>36</v>
      </c>
      <c r="C215" s="39" t="s">
        <v>262</v>
      </c>
      <c r="D215" s="40" t="s">
        <v>38</v>
      </c>
      <c r="E215" s="41">
        <v>38</v>
      </c>
      <c r="F215" s="42"/>
      <c r="G215" s="43">
        <f t="shared" si="10"/>
        <v>0</v>
      </c>
      <c r="H215" s="44">
        <v>0</v>
      </c>
      <c r="I215" s="45">
        <f t="shared" si="11"/>
        <v>0</v>
      </c>
    </row>
    <row r="216" spans="1:9" s="1" customFormat="1" ht="9.75" x14ac:dyDescent="0.2">
      <c r="A216" s="36">
        <f t="shared" si="12"/>
        <v>196</v>
      </c>
      <c r="B216" s="38" t="s">
        <v>36</v>
      </c>
      <c r="C216" s="39" t="s">
        <v>263</v>
      </c>
      <c r="D216" s="40" t="s">
        <v>38</v>
      </c>
      <c r="E216" s="41">
        <v>10</v>
      </c>
      <c r="F216" s="42"/>
      <c r="G216" s="43">
        <f t="shared" si="10"/>
        <v>0</v>
      </c>
      <c r="H216" s="44">
        <v>0</v>
      </c>
      <c r="I216" s="45">
        <f t="shared" si="11"/>
        <v>0</v>
      </c>
    </row>
    <row r="217" spans="1:9" s="1" customFormat="1" ht="9.75" x14ac:dyDescent="0.2">
      <c r="A217" s="36">
        <f t="shared" si="12"/>
        <v>197</v>
      </c>
      <c r="B217" s="38" t="s">
        <v>36</v>
      </c>
      <c r="C217" s="39" t="s">
        <v>264</v>
      </c>
      <c r="D217" s="40" t="s">
        <v>38</v>
      </c>
      <c r="E217" s="41">
        <v>8</v>
      </c>
      <c r="F217" s="42"/>
      <c r="G217" s="43">
        <f t="shared" si="10"/>
        <v>0</v>
      </c>
      <c r="H217" s="44">
        <v>0</v>
      </c>
      <c r="I217" s="45">
        <f t="shared" si="11"/>
        <v>0</v>
      </c>
    </row>
    <row r="218" spans="1:9" s="1" customFormat="1" ht="9.75" x14ac:dyDescent="0.2">
      <c r="A218" s="36">
        <f t="shared" si="12"/>
        <v>198</v>
      </c>
      <c r="B218" s="38" t="s">
        <v>36</v>
      </c>
      <c r="C218" s="39" t="s">
        <v>265</v>
      </c>
      <c r="D218" s="40" t="s">
        <v>38</v>
      </c>
      <c r="E218" s="41">
        <v>38</v>
      </c>
      <c r="F218" s="42"/>
      <c r="G218" s="43">
        <f t="shared" si="10"/>
        <v>0</v>
      </c>
      <c r="H218" s="44">
        <v>0</v>
      </c>
      <c r="I218" s="45">
        <f t="shared" si="11"/>
        <v>0</v>
      </c>
    </row>
    <row r="219" spans="1:9" s="1" customFormat="1" ht="9.75" x14ac:dyDescent="0.2">
      <c r="A219" s="36">
        <f t="shared" si="12"/>
        <v>199</v>
      </c>
      <c r="B219" s="38" t="s">
        <v>36</v>
      </c>
      <c r="C219" s="39" t="s">
        <v>266</v>
      </c>
      <c r="D219" s="40" t="s">
        <v>38</v>
      </c>
      <c r="E219" s="41">
        <v>1</v>
      </c>
      <c r="F219" s="42"/>
      <c r="G219" s="43">
        <f t="shared" si="10"/>
        <v>0</v>
      </c>
      <c r="H219" s="44">
        <v>0</v>
      </c>
      <c r="I219" s="45">
        <f t="shared" si="11"/>
        <v>0</v>
      </c>
    </row>
    <row r="220" spans="1:9" s="1" customFormat="1" ht="9.75" x14ac:dyDescent="0.2">
      <c r="A220" s="36">
        <f t="shared" si="12"/>
        <v>200</v>
      </c>
      <c r="B220" s="38" t="s">
        <v>267</v>
      </c>
      <c r="C220" s="39" t="s">
        <v>268</v>
      </c>
      <c r="D220" s="40" t="s">
        <v>29</v>
      </c>
      <c r="E220" s="41">
        <v>525</v>
      </c>
      <c r="F220" s="42">
        <v>0</v>
      </c>
      <c r="G220" s="43">
        <f t="shared" si="10"/>
        <v>0</v>
      </c>
      <c r="H220" s="44"/>
      <c r="I220" s="45">
        <f t="shared" si="11"/>
        <v>0</v>
      </c>
    </row>
    <row r="221" spans="1:9" s="1" customFormat="1" ht="9.75" x14ac:dyDescent="0.2">
      <c r="A221" s="36">
        <f t="shared" si="12"/>
        <v>201</v>
      </c>
      <c r="B221" s="38" t="s">
        <v>269</v>
      </c>
      <c r="C221" s="39" t="s">
        <v>270</v>
      </c>
      <c r="D221" s="40" t="s">
        <v>29</v>
      </c>
      <c r="E221" s="41">
        <v>10990</v>
      </c>
      <c r="F221" s="42">
        <v>0</v>
      </c>
      <c r="G221" s="43">
        <f t="shared" si="10"/>
        <v>0</v>
      </c>
      <c r="H221" s="44"/>
      <c r="I221" s="45">
        <f t="shared" si="11"/>
        <v>0</v>
      </c>
    </row>
    <row r="222" spans="1:9" s="1" customFormat="1" ht="9.75" x14ac:dyDescent="0.2">
      <c r="A222" s="36">
        <f t="shared" si="12"/>
        <v>202</v>
      </c>
      <c r="B222" s="38" t="s">
        <v>271</v>
      </c>
      <c r="C222" s="39" t="s">
        <v>272</v>
      </c>
      <c r="D222" s="40" t="s">
        <v>38</v>
      </c>
      <c r="E222" s="41">
        <v>1</v>
      </c>
      <c r="F222" s="42">
        <v>0</v>
      </c>
      <c r="G222" s="43">
        <f t="shared" si="10"/>
        <v>0</v>
      </c>
      <c r="H222" s="44"/>
      <c r="I222" s="45">
        <f t="shared" si="11"/>
        <v>0</v>
      </c>
    </row>
    <row r="223" spans="1:9" s="1" customFormat="1" ht="9.75" x14ac:dyDescent="0.2">
      <c r="A223" s="36">
        <f t="shared" si="12"/>
        <v>203</v>
      </c>
      <c r="B223" s="38" t="s">
        <v>273</v>
      </c>
      <c r="C223" s="39" t="s">
        <v>274</v>
      </c>
      <c r="D223" s="40" t="s">
        <v>38</v>
      </c>
      <c r="E223" s="41">
        <v>12046</v>
      </c>
      <c r="F223" s="42">
        <v>0</v>
      </c>
      <c r="G223" s="43">
        <f t="shared" si="10"/>
        <v>0</v>
      </c>
      <c r="H223" s="44"/>
      <c r="I223" s="45">
        <f t="shared" si="11"/>
        <v>0</v>
      </c>
    </row>
    <row r="224" spans="1:9" s="1" customFormat="1" ht="9.75" x14ac:dyDescent="0.2">
      <c r="A224" s="36">
        <f t="shared" si="12"/>
        <v>204</v>
      </c>
      <c r="B224" s="38" t="s">
        <v>76</v>
      </c>
      <c r="C224" s="39" t="s">
        <v>275</v>
      </c>
      <c r="D224" s="40" t="s">
        <v>38</v>
      </c>
      <c r="E224" s="41">
        <v>38</v>
      </c>
      <c r="F224" s="42">
        <v>0</v>
      </c>
      <c r="G224" s="43">
        <f t="shared" si="10"/>
        <v>0</v>
      </c>
      <c r="H224" s="44"/>
      <c r="I224" s="45">
        <f t="shared" si="11"/>
        <v>0</v>
      </c>
    </row>
    <row r="225" spans="1:9" s="1" customFormat="1" ht="9.75" x14ac:dyDescent="0.2">
      <c r="A225" s="36">
        <f t="shared" si="12"/>
        <v>205</v>
      </c>
      <c r="B225" s="38" t="s">
        <v>76</v>
      </c>
      <c r="C225" s="39" t="s">
        <v>276</v>
      </c>
      <c r="D225" s="40" t="s">
        <v>38</v>
      </c>
      <c r="E225" s="41">
        <v>105</v>
      </c>
      <c r="F225" s="35"/>
      <c r="G225" s="43">
        <f t="shared" si="10"/>
        <v>0</v>
      </c>
      <c r="H225" s="44"/>
      <c r="I225" s="45">
        <f t="shared" si="11"/>
        <v>0</v>
      </c>
    </row>
    <row r="226" spans="1:9" s="1" customFormat="1" ht="9.75" x14ac:dyDescent="0.2">
      <c r="A226" s="36">
        <f t="shared" si="12"/>
        <v>206</v>
      </c>
      <c r="B226" s="38" t="s">
        <v>277</v>
      </c>
      <c r="C226" s="39" t="s">
        <v>278</v>
      </c>
      <c r="D226" s="40" t="s">
        <v>38</v>
      </c>
      <c r="E226" s="41">
        <v>26</v>
      </c>
      <c r="F226" s="42">
        <v>0</v>
      </c>
      <c r="G226" s="43">
        <f t="shared" si="10"/>
        <v>0</v>
      </c>
      <c r="H226" s="44"/>
      <c r="I226" s="45">
        <f t="shared" si="11"/>
        <v>0</v>
      </c>
    </row>
    <row r="227" spans="1:9" s="1" customFormat="1" ht="9.75" x14ac:dyDescent="0.2">
      <c r="A227" s="36">
        <f t="shared" si="12"/>
        <v>207</v>
      </c>
      <c r="B227" s="38" t="s">
        <v>279</v>
      </c>
      <c r="C227" s="39" t="s">
        <v>280</v>
      </c>
      <c r="D227" s="40" t="s">
        <v>38</v>
      </c>
      <c r="E227" s="41">
        <v>6</v>
      </c>
      <c r="F227" s="42">
        <v>0</v>
      </c>
      <c r="G227" s="43">
        <f t="shared" si="10"/>
        <v>0</v>
      </c>
      <c r="H227" s="44"/>
      <c r="I227" s="45">
        <f t="shared" si="11"/>
        <v>0</v>
      </c>
    </row>
    <row r="228" spans="1:9" s="1" customFormat="1" ht="9.75" x14ac:dyDescent="0.2">
      <c r="A228" s="36">
        <f t="shared" si="12"/>
        <v>208</v>
      </c>
      <c r="B228" s="38" t="s">
        <v>76</v>
      </c>
      <c r="C228" s="39" t="s">
        <v>281</v>
      </c>
      <c r="D228" s="40" t="s">
        <v>38</v>
      </c>
      <c r="E228" s="41">
        <v>38</v>
      </c>
      <c r="F228" s="42">
        <v>0</v>
      </c>
      <c r="G228" s="43">
        <f t="shared" ref="G228:G262" si="23">E228*F228</f>
        <v>0</v>
      </c>
      <c r="H228" s="44"/>
      <c r="I228" s="45">
        <f t="shared" ref="I228:I262" si="24">E228*H228</f>
        <v>0</v>
      </c>
    </row>
    <row r="229" spans="1:9" s="1" customFormat="1" ht="9.75" x14ac:dyDescent="0.2">
      <c r="A229" s="36">
        <f t="shared" ref="A229:A262" si="25">A228+1</f>
        <v>209</v>
      </c>
      <c r="B229" s="38"/>
      <c r="C229" s="39"/>
      <c r="D229" s="40"/>
      <c r="E229" s="37"/>
      <c r="F229" s="42">
        <v>0</v>
      </c>
      <c r="G229" s="43">
        <f t="shared" si="23"/>
        <v>0</v>
      </c>
      <c r="H229" s="44">
        <v>0</v>
      </c>
      <c r="I229" s="45">
        <f t="shared" si="24"/>
        <v>0</v>
      </c>
    </row>
    <row r="230" spans="1:9" s="1" customFormat="1" ht="9.75" x14ac:dyDescent="0.2">
      <c r="A230" s="36">
        <f t="shared" si="25"/>
        <v>210</v>
      </c>
      <c r="B230" s="38"/>
      <c r="C230" s="126" t="s">
        <v>536</v>
      </c>
      <c r="D230" s="40"/>
      <c r="E230" s="37"/>
      <c r="F230" s="42">
        <v>0</v>
      </c>
      <c r="G230" s="43">
        <f t="shared" si="23"/>
        <v>0</v>
      </c>
      <c r="H230" s="44">
        <v>0</v>
      </c>
      <c r="I230" s="45">
        <f t="shared" si="24"/>
        <v>0</v>
      </c>
    </row>
    <row r="231" spans="1:9" s="1" customFormat="1" ht="9.75" x14ac:dyDescent="0.2">
      <c r="A231" s="36">
        <f t="shared" si="25"/>
        <v>211</v>
      </c>
      <c r="B231" s="38" t="s">
        <v>36</v>
      </c>
      <c r="C231" s="39" t="s">
        <v>282</v>
      </c>
      <c r="D231" s="40" t="s">
        <v>38</v>
      </c>
      <c r="E231" s="41">
        <v>1</v>
      </c>
      <c r="F231" s="42"/>
      <c r="G231" s="43">
        <f t="shared" si="23"/>
        <v>0</v>
      </c>
      <c r="H231" s="44">
        <v>0</v>
      </c>
      <c r="I231" s="45">
        <f t="shared" si="24"/>
        <v>0</v>
      </c>
    </row>
    <row r="232" spans="1:9" s="1" customFormat="1" ht="9.75" x14ac:dyDescent="0.2">
      <c r="A232" s="36">
        <f t="shared" si="25"/>
        <v>212</v>
      </c>
      <c r="B232" s="38" t="s">
        <v>36</v>
      </c>
      <c r="C232" s="39" t="s">
        <v>283</v>
      </c>
      <c r="D232" s="40" t="s">
        <v>38</v>
      </c>
      <c r="E232" s="41">
        <v>1</v>
      </c>
      <c r="F232" s="42"/>
      <c r="G232" s="43">
        <f t="shared" si="23"/>
        <v>0</v>
      </c>
      <c r="H232" s="44">
        <v>0</v>
      </c>
      <c r="I232" s="45">
        <f t="shared" si="24"/>
        <v>0</v>
      </c>
    </row>
    <row r="233" spans="1:9" s="1" customFormat="1" ht="9.75" x14ac:dyDescent="0.2">
      <c r="A233" s="36">
        <f t="shared" si="25"/>
        <v>213</v>
      </c>
      <c r="B233" s="38" t="s">
        <v>36</v>
      </c>
      <c r="C233" s="39" t="s">
        <v>284</v>
      </c>
      <c r="D233" s="40" t="s">
        <v>38</v>
      </c>
      <c r="E233" s="41">
        <v>1</v>
      </c>
      <c r="F233" s="42"/>
      <c r="G233" s="43">
        <f t="shared" si="23"/>
        <v>0</v>
      </c>
      <c r="H233" s="44">
        <v>0</v>
      </c>
      <c r="I233" s="45">
        <f t="shared" si="24"/>
        <v>0</v>
      </c>
    </row>
    <row r="234" spans="1:9" s="1" customFormat="1" ht="9.75" x14ac:dyDescent="0.2">
      <c r="A234" s="36">
        <f t="shared" si="25"/>
        <v>214</v>
      </c>
      <c r="B234" s="38" t="s">
        <v>36</v>
      </c>
      <c r="C234" s="39" t="s">
        <v>285</v>
      </c>
      <c r="D234" s="40" t="s">
        <v>38</v>
      </c>
      <c r="E234" s="41">
        <v>1</v>
      </c>
      <c r="F234" s="42"/>
      <c r="G234" s="43">
        <f t="shared" si="23"/>
        <v>0</v>
      </c>
      <c r="H234" s="44">
        <v>0</v>
      </c>
      <c r="I234" s="45">
        <f t="shared" si="24"/>
        <v>0</v>
      </c>
    </row>
    <row r="235" spans="1:9" s="1" customFormat="1" ht="9.75" x14ac:dyDescent="0.2">
      <c r="A235" s="36">
        <f t="shared" si="25"/>
        <v>215</v>
      </c>
      <c r="B235" s="38" t="s">
        <v>36</v>
      </c>
      <c r="C235" s="39" t="s">
        <v>286</v>
      </c>
      <c r="D235" s="40" t="s">
        <v>38</v>
      </c>
      <c r="E235" s="41">
        <v>1</v>
      </c>
      <c r="F235" s="42"/>
      <c r="G235" s="43">
        <f t="shared" si="23"/>
        <v>0</v>
      </c>
      <c r="H235" s="44">
        <v>0</v>
      </c>
      <c r="I235" s="45">
        <f t="shared" si="24"/>
        <v>0</v>
      </c>
    </row>
    <row r="236" spans="1:9" s="1" customFormat="1" ht="9.75" x14ac:dyDescent="0.2">
      <c r="A236" s="36">
        <f t="shared" si="25"/>
        <v>216</v>
      </c>
      <c r="B236" s="38" t="s">
        <v>36</v>
      </c>
      <c r="C236" s="39" t="s">
        <v>287</v>
      </c>
      <c r="D236" s="40" t="s">
        <v>38</v>
      </c>
      <c r="E236" s="41">
        <v>1</v>
      </c>
      <c r="F236" s="42"/>
      <c r="G236" s="43">
        <f t="shared" si="23"/>
        <v>0</v>
      </c>
      <c r="H236" s="44">
        <v>0</v>
      </c>
      <c r="I236" s="45">
        <f t="shared" si="24"/>
        <v>0</v>
      </c>
    </row>
    <row r="237" spans="1:9" s="1" customFormat="1" ht="19.5" x14ac:dyDescent="0.2">
      <c r="A237" s="36">
        <f t="shared" si="25"/>
        <v>217</v>
      </c>
      <c r="B237" s="38" t="s">
        <v>36</v>
      </c>
      <c r="C237" s="39" t="s">
        <v>288</v>
      </c>
      <c r="D237" s="40" t="s">
        <v>38</v>
      </c>
      <c r="E237" s="41">
        <v>17</v>
      </c>
      <c r="F237" s="42"/>
      <c r="G237" s="43">
        <f t="shared" si="23"/>
        <v>0</v>
      </c>
      <c r="H237" s="44">
        <v>0</v>
      </c>
      <c r="I237" s="45">
        <f t="shared" si="24"/>
        <v>0</v>
      </c>
    </row>
    <row r="238" spans="1:9" s="1" customFormat="1" ht="19.5" x14ac:dyDescent="0.2">
      <c r="A238" s="36">
        <f t="shared" si="25"/>
        <v>218</v>
      </c>
      <c r="B238" s="38" t="s">
        <v>36</v>
      </c>
      <c r="C238" s="39" t="s">
        <v>289</v>
      </c>
      <c r="D238" s="40" t="s">
        <v>38</v>
      </c>
      <c r="E238" s="41">
        <v>2</v>
      </c>
      <c r="F238" s="42"/>
      <c r="G238" s="43">
        <f t="shared" si="23"/>
        <v>0</v>
      </c>
      <c r="H238" s="44">
        <v>0</v>
      </c>
      <c r="I238" s="45">
        <f t="shared" si="24"/>
        <v>0</v>
      </c>
    </row>
    <row r="239" spans="1:9" s="1" customFormat="1" ht="19.5" x14ac:dyDescent="0.2">
      <c r="A239" s="36">
        <f t="shared" si="25"/>
        <v>219</v>
      </c>
      <c r="B239" s="38" t="s">
        <v>36</v>
      </c>
      <c r="C239" s="39" t="s">
        <v>290</v>
      </c>
      <c r="D239" s="40" t="s">
        <v>38</v>
      </c>
      <c r="E239" s="41">
        <v>1</v>
      </c>
      <c r="F239" s="42"/>
      <c r="G239" s="43">
        <f t="shared" si="23"/>
        <v>0</v>
      </c>
      <c r="H239" s="44">
        <v>0</v>
      </c>
      <c r="I239" s="45">
        <f t="shared" si="24"/>
        <v>0</v>
      </c>
    </row>
    <row r="240" spans="1:9" s="1" customFormat="1" ht="9.75" x14ac:dyDescent="0.2">
      <c r="A240" s="36">
        <f t="shared" si="25"/>
        <v>220</v>
      </c>
      <c r="B240" s="38" t="s">
        <v>36</v>
      </c>
      <c r="C240" s="39" t="s">
        <v>291</v>
      </c>
      <c r="D240" s="40" t="s">
        <v>38</v>
      </c>
      <c r="E240" s="41">
        <v>16</v>
      </c>
      <c r="F240" s="42"/>
      <c r="G240" s="43">
        <f t="shared" si="23"/>
        <v>0</v>
      </c>
      <c r="H240" s="44">
        <v>0</v>
      </c>
      <c r="I240" s="45">
        <f t="shared" si="24"/>
        <v>0</v>
      </c>
    </row>
    <row r="241" spans="1:9" s="1" customFormat="1" ht="9.75" x14ac:dyDescent="0.2">
      <c r="A241" s="36">
        <f t="shared" si="25"/>
        <v>221</v>
      </c>
      <c r="B241" s="38" t="s">
        <v>36</v>
      </c>
      <c r="C241" s="39" t="s">
        <v>292</v>
      </c>
      <c r="D241" s="40" t="s">
        <v>38</v>
      </c>
      <c r="E241" s="41">
        <v>13</v>
      </c>
      <c r="F241" s="42"/>
      <c r="G241" s="43">
        <f t="shared" si="23"/>
        <v>0</v>
      </c>
      <c r="H241" s="44">
        <v>0</v>
      </c>
      <c r="I241" s="45">
        <f t="shared" si="24"/>
        <v>0</v>
      </c>
    </row>
    <row r="242" spans="1:9" s="1" customFormat="1" ht="9.75" x14ac:dyDescent="0.2">
      <c r="A242" s="36">
        <f t="shared" si="25"/>
        <v>222</v>
      </c>
      <c r="B242" s="38" t="s">
        <v>36</v>
      </c>
      <c r="C242" s="39" t="s">
        <v>293</v>
      </c>
      <c r="D242" s="40" t="s">
        <v>38</v>
      </c>
      <c r="E242" s="41">
        <v>45</v>
      </c>
      <c r="F242" s="42"/>
      <c r="G242" s="43">
        <f t="shared" si="23"/>
        <v>0</v>
      </c>
      <c r="H242" s="44">
        <v>0</v>
      </c>
      <c r="I242" s="45">
        <f t="shared" si="24"/>
        <v>0</v>
      </c>
    </row>
    <row r="243" spans="1:9" s="1" customFormat="1" ht="9.75" x14ac:dyDescent="0.2">
      <c r="A243" s="36">
        <f t="shared" si="25"/>
        <v>223</v>
      </c>
      <c r="B243" s="38" t="s">
        <v>36</v>
      </c>
      <c r="C243" s="39" t="s">
        <v>294</v>
      </c>
      <c r="D243" s="40" t="s">
        <v>38</v>
      </c>
      <c r="E243" s="41">
        <v>7</v>
      </c>
      <c r="F243" s="42"/>
      <c r="G243" s="43">
        <f t="shared" si="23"/>
        <v>0</v>
      </c>
      <c r="H243" s="44">
        <v>0</v>
      </c>
      <c r="I243" s="45">
        <f t="shared" si="24"/>
        <v>0</v>
      </c>
    </row>
    <row r="244" spans="1:9" s="1" customFormat="1" ht="9.75" x14ac:dyDescent="0.2">
      <c r="A244" s="36">
        <f t="shared" si="25"/>
        <v>224</v>
      </c>
      <c r="B244" s="38" t="s">
        <v>36</v>
      </c>
      <c r="C244" s="39" t="s">
        <v>295</v>
      </c>
      <c r="D244" s="40" t="s">
        <v>38</v>
      </c>
      <c r="E244" s="41">
        <v>8</v>
      </c>
      <c r="F244" s="42"/>
      <c r="G244" s="43">
        <f t="shared" si="23"/>
        <v>0</v>
      </c>
      <c r="H244" s="44">
        <v>0</v>
      </c>
      <c r="I244" s="45">
        <f t="shared" si="24"/>
        <v>0</v>
      </c>
    </row>
    <row r="245" spans="1:9" s="1" customFormat="1" ht="19.5" x14ac:dyDescent="0.2">
      <c r="A245" s="36">
        <f t="shared" si="25"/>
        <v>225</v>
      </c>
      <c r="B245" s="38" t="s">
        <v>36</v>
      </c>
      <c r="C245" s="39" t="s">
        <v>296</v>
      </c>
      <c r="D245" s="40" t="s">
        <v>38</v>
      </c>
      <c r="E245" s="41">
        <v>3</v>
      </c>
      <c r="F245" s="42"/>
      <c r="G245" s="43">
        <f t="shared" si="23"/>
        <v>0</v>
      </c>
      <c r="H245" s="44">
        <v>0</v>
      </c>
      <c r="I245" s="45">
        <f t="shared" si="24"/>
        <v>0</v>
      </c>
    </row>
    <row r="246" spans="1:9" s="1" customFormat="1" ht="19.5" x14ac:dyDescent="0.2">
      <c r="A246" s="36">
        <f t="shared" si="25"/>
        <v>226</v>
      </c>
      <c r="B246" s="38" t="s">
        <v>36</v>
      </c>
      <c r="C246" s="39" t="s">
        <v>297</v>
      </c>
      <c r="D246" s="40" t="s">
        <v>38</v>
      </c>
      <c r="E246" s="41">
        <v>369</v>
      </c>
      <c r="F246" s="42"/>
      <c r="G246" s="43">
        <f t="shared" si="23"/>
        <v>0</v>
      </c>
      <c r="H246" s="44">
        <v>0</v>
      </c>
      <c r="I246" s="45">
        <f t="shared" si="24"/>
        <v>0</v>
      </c>
    </row>
    <row r="247" spans="1:9" s="1" customFormat="1" ht="9.75" x14ac:dyDescent="0.2">
      <c r="A247" s="36">
        <f t="shared" si="25"/>
        <v>227</v>
      </c>
      <c r="B247" s="38" t="s">
        <v>36</v>
      </c>
      <c r="C247" s="39" t="s">
        <v>298</v>
      </c>
      <c r="D247" s="40" t="s">
        <v>38</v>
      </c>
      <c r="E247" s="41">
        <v>369</v>
      </c>
      <c r="F247" s="42"/>
      <c r="G247" s="43">
        <f t="shared" si="23"/>
        <v>0</v>
      </c>
      <c r="H247" s="44">
        <v>0</v>
      </c>
      <c r="I247" s="45">
        <f t="shared" si="24"/>
        <v>0</v>
      </c>
    </row>
    <row r="248" spans="1:9" s="1" customFormat="1" ht="9.75" x14ac:dyDescent="0.2">
      <c r="A248" s="36">
        <f t="shared" si="25"/>
        <v>228</v>
      </c>
      <c r="B248" s="38" t="s">
        <v>36</v>
      </c>
      <c r="C248" s="39" t="s">
        <v>299</v>
      </c>
      <c r="D248" s="40" t="s">
        <v>38</v>
      </c>
      <c r="E248" s="41">
        <v>2</v>
      </c>
      <c r="F248" s="42"/>
      <c r="G248" s="43">
        <f t="shared" si="23"/>
        <v>0</v>
      </c>
      <c r="H248" s="44">
        <v>0</v>
      </c>
      <c r="I248" s="45">
        <f t="shared" si="24"/>
        <v>0</v>
      </c>
    </row>
    <row r="249" spans="1:9" s="1" customFormat="1" ht="19.5" x14ac:dyDescent="0.2">
      <c r="A249" s="36">
        <f t="shared" si="25"/>
        <v>229</v>
      </c>
      <c r="B249" s="38" t="s">
        <v>36</v>
      </c>
      <c r="C249" s="39" t="s">
        <v>300</v>
      </c>
      <c r="D249" s="40" t="s">
        <v>38</v>
      </c>
      <c r="E249" s="41">
        <v>369</v>
      </c>
      <c r="F249" s="42"/>
      <c r="G249" s="43">
        <f t="shared" si="23"/>
        <v>0</v>
      </c>
      <c r="H249" s="44">
        <v>0</v>
      </c>
      <c r="I249" s="45">
        <f t="shared" si="24"/>
        <v>0</v>
      </c>
    </row>
    <row r="250" spans="1:9" s="1" customFormat="1" ht="19.5" x14ac:dyDescent="0.2">
      <c r="A250" s="36">
        <f t="shared" si="25"/>
        <v>230</v>
      </c>
      <c r="B250" s="38" t="s">
        <v>36</v>
      </c>
      <c r="C250" s="39" t="s">
        <v>301</v>
      </c>
      <c r="D250" s="40" t="s">
        <v>38</v>
      </c>
      <c r="E250" s="41">
        <v>2</v>
      </c>
      <c r="F250" s="42"/>
      <c r="G250" s="43">
        <f t="shared" si="23"/>
        <v>0</v>
      </c>
      <c r="H250" s="44">
        <v>0</v>
      </c>
      <c r="I250" s="45">
        <f t="shared" si="24"/>
        <v>0</v>
      </c>
    </row>
    <row r="251" spans="1:9" s="1" customFormat="1" ht="19.5" x14ac:dyDescent="0.2">
      <c r="A251" s="36">
        <f t="shared" si="25"/>
        <v>231</v>
      </c>
      <c r="B251" s="38" t="s">
        <v>36</v>
      </c>
      <c r="C251" s="39" t="s">
        <v>302</v>
      </c>
      <c r="D251" s="40" t="s">
        <v>38</v>
      </c>
      <c r="E251" s="41">
        <v>4</v>
      </c>
      <c r="F251" s="42"/>
      <c r="G251" s="43">
        <f t="shared" si="23"/>
        <v>0</v>
      </c>
      <c r="H251" s="44">
        <v>0</v>
      </c>
      <c r="I251" s="45">
        <f t="shared" si="24"/>
        <v>0</v>
      </c>
    </row>
    <row r="252" spans="1:9" s="1" customFormat="1" ht="9.75" x14ac:dyDescent="0.2">
      <c r="A252" s="36">
        <f t="shared" si="25"/>
        <v>232</v>
      </c>
      <c r="B252" s="38" t="s">
        <v>36</v>
      </c>
      <c r="C252" s="39" t="s">
        <v>303</v>
      </c>
      <c r="D252" s="40" t="s">
        <v>38</v>
      </c>
      <c r="E252" s="41">
        <v>1</v>
      </c>
      <c r="F252" s="42"/>
      <c r="G252" s="43">
        <f t="shared" si="23"/>
        <v>0</v>
      </c>
      <c r="H252" s="44">
        <v>0</v>
      </c>
      <c r="I252" s="45">
        <f t="shared" si="24"/>
        <v>0</v>
      </c>
    </row>
    <row r="253" spans="1:9" s="1" customFormat="1" ht="9.75" x14ac:dyDescent="0.2">
      <c r="A253" s="36">
        <f t="shared" si="25"/>
        <v>233</v>
      </c>
      <c r="B253" s="38" t="s">
        <v>36</v>
      </c>
      <c r="C253" s="39" t="s">
        <v>304</v>
      </c>
      <c r="D253" s="40" t="s">
        <v>38</v>
      </c>
      <c r="E253" s="41">
        <v>2</v>
      </c>
      <c r="F253" s="42"/>
      <c r="G253" s="43">
        <f t="shared" si="23"/>
        <v>0</v>
      </c>
      <c r="H253" s="44">
        <v>0</v>
      </c>
      <c r="I253" s="45">
        <f t="shared" si="24"/>
        <v>0</v>
      </c>
    </row>
    <row r="254" spans="1:9" s="1" customFormat="1" ht="9.75" x14ac:dyDescent="0.2">
      <c r="A254" s="36">
        <f t="shared" si="25"/>
        <v>234</v>
      </c>
      <c r="B254" s="38" t="s">
        <v>36</v>
      </c>
      <c r="C254" s="39" t="s">
        <v>305</v>
      </c>
      <c r="D254" s="40" t="s">
        <v>38</v>
      </c>
      <c r="E254" s="41">
        <v>4</v>
      </c>
      <c r="F254" s="42"/>
      <c r="G254" s="43">
        <f t="shared" si="23"/>
        <v>0</v>
      </c>
      <c r="H254" s="44">
        <v>0</v>
      </c>
      <c r="I254" s="45">
        <f t="shared" si="24"/>
        <v>0</v>
      </c>
    </row>
    <row r="255" spans="1:9" s="1" customFormat="1" ht="9.75" x14ac:dyDescent="0.2">
      <c r="A255" s="36">
        <f t="shared" si="25"/>
        <v>235</v>
      </c>
      <c r="B255" s="38" t="s">
        <v>36</v>
      </c>
      <c r="C255" s="39" t="s">
        <v>306</v>
      </c>
      <c r="D255" s="40" t="s">
        <v>38</v>
      </c>
      <c r="E255" s="41">
        <v>1</v>
      </c>
      <c r="F255" s="42"/>
      <c r="G255" s="43">
        <f t="shared" si="23"/>
        <v>0</v>
      </c>
      <c r="H255" s="44">
        <v>0</v>
      </c>
      <c r="I255" s="45">
        <f t="shared" si="24"/>
        <v>0</v>
      </c>
    </row>
    <row r="256" spans="1:9" s="1" customFormat="1" ht="9.75" x14ac:dyDescent="0.2">
      <c r="A256" s="36">
        <f t="shared" si="25"/>
        <v>236</v>
      </c>
      <c r="B256" s="38" t="s">
        <v>36</v>
      </c>
      <c r="C256" s="39" t="s">
        <v>307</v>
      </c>
      <c r="D256" s="40" t="s">
        <v>38</v>
      </c>
      <c r="E256" s="41">
        <v>1</v>
      </c>
      <c r="F256" s="42"/>
      <c r="G256" s="43">
        <f t="shared" si="23"/>
        <v>0</v>
      </c>
      <c r="H256" s="44">
        <v>0</v>
      </c>
      <c r="I256" s="45">
        <f t="shared" si="24"/>
        <v>0</v>
      </c>
    </row>
    <row r="257" spans="1:9" s="1" customFormat="1" ht="9.75" x14ac:dyDescent="0.2">
      <c r="A257" s="36">
        <f t="shared" si="25"/>
        <v>237</v>
      </c>
      <c r="B257" s="38" t="s">
        <v>36</v>
      </c>
      <c r="C257" s="39" t="s">
        <v>308</v>
      </c>
      <c r="D257" s="40" t="s">
        <v>38</v>
      </c>
      <c r="E257" s="41">
        <v>1</v>
      </c>
      <c r="F257" s="42"/>
      <c r="G257" s="43">
        <f t="shared" si="23"/>
        <v>0</v>
      </c>
      <c r="H257" s="44">
        <v>0</v>
      </c>
      <c r="I257" s="45">
        <f t="shared" si="24"/>
        <v>0</v>
      </c>
    </row>
    <row r="258" spans="1:9" s="1" customFormat="1" ht="19.5" x14ac:dyDescent="0.2">
      <c r="A258" s="36">
        <f t="shared" si="25"/>
        <v>238</v>
      </c>
      <c r="B258" s="38" t="s">
        <v>36</v>
      </c>
      <c r="C258" s="39" t="s">
        <v>309</v>
      </c>
      <c r="D258" s="40" t="s">
        <v>38</v>
      </c>
      <c r="E258" s="41">
        <v>1</v>
      </c>
      <c r="F258" s="42"/>
      <c r="G258" s="43">
        <f t="shared" si="23"/>
        <v>0</v>
      </c>
      <c r="H258" s="44">
        <v>0</v>
      </c>
      <c r="I258" s="45">
        <f t="shared" si="24"/>
        <v>0</v>
      </c>
    </row>
    <row r="259" spans="1:9" s="1" customFormat="1" ht="9.75" x14ac:dyDescent="0.2">
      <c r="A259" s="36">
        <f t="shared" si="25"/>
        <v>239</v>
      </c>
      <c r="B259" s="38" t="s">
        <v>36</v>
      </c>
      <c r="C259" s="39" t="s">
        <v>310</v>
      </c>
      <c r="D259" s="40" t="s">
        <v>29</v>
      </c>
      <c r="E259" s="41">
        <v>2960</v>
      </c>
      <c r="F259" s="42"/>
      <c r="G259" s="43">
        <f t="shared" si="23"/>
        <v>0</v>
      </c>
      <c r="H259" s="44">
        <v>0</v>
      </c>
      <c r="I259" s="45">
        <f t="shared" si="24"/>
        <v>0</v>
      </c>
    </row>
    <row r="260" spans="1:9" s="1" customFormat="1" ht="9.75" x14ac:dyDescent="0.2">
      <c r="A260" s="36">
        <f t="shared" si="25"/>
        <v>240</v>
      </c>
      <c r="B260" s="38" t="s">
        <v>36</v>
      </c>
      <c r="C260" s="39" t="s">
        <v>311</v>
      </c>
      <c r="D260" s="40" t="s">
        <v>29</v>
      </c>
      <c r="E260" s="41">
        <v>100</v>
      </c>
      <c r="F260" s="42"/>
      <c r="G260" s="43">
        <f t="shared" si="23"/>
        <v>0</v>
      </c>
      <c r="H260" s="44">
        <v>0</v>
      </c>
      <c r="I260" s="45">
        <f t="shared" si="24"/>
        <v>0</v>
      </c>
    </row>
    <row r="261" spans="1:9" s="1" customFormat="1" ht="9.75" x14ac:dyDescent="0.2">
      <c r="A261" s="36">
        <f t="shared" si="25"/>
        <v>241</v>
      </c>
      <c r="B261" s="38" t="s">
        <v>312</v>
      </c>
      <c r="C261" s="39" t="s">
        <v>313</v>
      </c>
      <c r="D261" s="40" t="s">
        <v>78</v>
      </c>
      <c r="E261" s="41">
        <v>1</v>
      </c>
      <c r="F261" s="42">
        <v>0</v>
      </c>
      <c r="G261" s="43">
        <f t="shared" si="23"/>
        <v>0</v>
      </c>
      <c r="H261" s="44"/>
      <c r="I261" s="45">
        <f t="shared" si="24"/>
        <v>0</v>
      </c>
    </row>
    <row r="262" spans="1:9" s="1" customFormat="1" ht="9.75" x14ac:dyDescent="0.2">
      <c r="A262" s="36">
        <f t="shared" si="25"/>
        <v>242</v>
      </c>
      <c r="B262" s="38"/>
      <c r="C262" s="39"/>
      <c r="D262" s="40"/>
      <c r="E262" s="37"/>
      <c r="F262" s="42">
        <v>0</v>
      </c>
      <c r="G262" s="43">
        <f t="shared" si="23"/>
        <v>0</v>
      </c>
      <c r="H262" s="44">
        <v>0</v>
      </c>
      <c r="I262" s="45">
        <f t="shared" si="24"/>
        <v>0</v>
      </c>
    </row>
    <row r="263" spans="1:9" s="1" customFormat="1" ht="9.75" x14ac:dyDescent="0.2">
      <c r="A263" s="36">
        <f>A262+1</f>
        <v>243</v>
      </c>
      <c r="B263" s="38"/>
      <c r="C263" s="126" t="s">
        <v>532</v>
      </c>
      <c r="D263" s="40"/>
      <c r="E263" s="37"/>
      <c r="F263" s="42">
        <v>0</v>
      </c>
      <c r="G263" s="43">
        <f t="shared" ref="G263:G323" si="26">E263*F263</f>
        <v>0</v>
      </c>
      <c r="H263" s="44">
        <v>0</v>
      </c>
      <c r="I263" s="45">
        <f t="shared" ref="I263:I323" si="27">E263*H263</f>
        <v>0</v>
      </c>
    </row>
    <row r="264" spans="1:9" s="1" customFormat="1" ht="9.75" x14ac:dyDescent="0.2">
      <c r="A264" s="36">
        <f t="shared" ref="A264:A324" si="28">A263+1</f>
        <v>244</v>
      </c>
      <c r="B264" s="38" t="s">
        <v>36</v>
      </c>
      <c r="C264" s="39" t="s">
        <v>315</v>
      </c>
      <c r="D264" s="40" t="s">
        <v>38</v>
      </c>
      <c r="E264" s="41">
        <v>21</v>
      </c>
      <c r="F264" s="42"/>
      <c r="G264" s="43">
        <f t="shared" si="26"/>
        <v>0</v>
      </c>
      <c r="H264" s="44">
        <v>0</v>
      </c>
      <c r="I264" s="45">
        <f t="shared" si="27"/>
        <v>0</v>
      </c>
    </row>
    <row r="265" spans="1:9" s="1" customFormat="1" ht="9.75" x14ac:dyDescent="0.2">
      <c r="A265" s="36">
        <f t="shared" si="28"/>
        <v>245</v>
      </c>
      <c r="B265" s="38" t="s">
        <v>36</v>
      </c>
      <c r="C265" s="39" t="s">
        <v>316</v>
      </c>
      <c r="D265" s="40" t="s">
        <v>38</v>
      </c>
      <c r="E265" s="41">
        <v>21</v>
      </c>
      <c r="F265" s="42"/>
      <c r="G265" s="43">
        <f t="shared" si="26"/>
        <v>0</v>
      </c>
      <c r="H265" s="44">
        <v>0</v>
      </c>
      <c r="I265" s="45">
        <f t="shared" si="27"/>
        <v>0</v>
      </c>
    </row>
    <row r="266" spans="1:9" s="1" customFormat="1" ht="9.75" x14ac:dyDescent="0.2">
      <c r="A266" s="36">
        <f t="shared" si="28"/>
        <v>246</v>
      </c>
      <c r="B266" s="38" t="s">
        <v>36</v>
      </c>
      <c r="C266" s="39" t="s">
        <v>317</v>
      </c>
      <c r="D266" s="40" t="s">
        <v>38</v>
      </c>
      <c r="E266" s="41">
        <v>8</v>
      </c>
      <c r="F266" s="42"/>
      <c r="G266" s="43">
        <f t="shared" si="26"/>
        <v>0</v>
      </c>
      <c r="H266" s="44">
        <v>0</v>
      </c>
      <c r="I266" s="45">
        <f t="shared" si="27"/>
        <v>0</v>
      </c>
    </row>
    <row r="267" spans="1:9" s="1" customFormat="1" ht="9.75" x14ac:dyDescent="0.2">
      <c r="A267" s="36">
        <f t="shared" si="28"/>
        <v>247</v>
      </c>
      <c r="B267" s="38" t="s">
        <v>36</v>
      </c>
      <c r="C267" s="39" t="s">
        <v>318</v>
      </c>
      <c r="D267" s="40" t="s">
        <v>38</v>
      </c>
      <c r="E267" s="41">
        <v>8</v>
      </c>
      <c r="F267" s="42"/>
      <c r="G267" s="43">
        <f t="shared" si="26"/>
        <v>0</v>
      </c>
      <c r="H267" s="44">
        <v>0</v>
      </c>
      <c r="I267" s="45">
        <f t="shared" si="27"/>
        <v>0</v>
      </c>
    </row>
    <row r="268" spans="1:9" s="1" customFormat="1" ht="9.75" x14ac:dyDescent="0.2">
      <c r="A268" s="36">
        <f t="shared" si="28"/>
        <v>248</v>
      </c>
      <c r="B268" s="38" t="s">
        <v>36</v>
      </c>
      <c r="C268" s="39" t="s">
        <v>319</v>
      </c>
      <c r="D268" s="40" t="s">
        <v>38</v>
      </c>
      <c r="E268" s="41">
        <v>27</v>
      </c>
      <c r="F268" s="42"/>
      <c r="G268" s="43">
        <f t="shared" si="26"/>
        <v>0</v>
      </c>
      <c r="H268" s="44">
        <v>0</v>
      </c>
      <c r="I268" s="45">
        <f t="shared" si="27"/>
        <v>0</v>
      </c>
    </row>
    <row r="269" spans="1:9" s="1" customFormat="1" ht="9.75" x14ac:dyDescent="0.2">
      <c r="A269" s="36">
        <f t="shared" si="28"/>
        <v>249</v>
      </c>
      <c r="B269" s="38" t="s">
        <v>36</v>
      </c>
      <c r="C269" s="39" t="s">
        <v>320</v>
      </c>
      <c r="D269" s="40" t="s">
        <v>38</v>
      </c>
      <c r="E269" s="41">
        <v>27</v>
      </c>
      <c r="F269" s="42"/>
      <c r="G269" s="43">
        <f t="shared" si="26"/>
        <v>0</v>
      </c>
      <c r="H269" s="44">
        <v>0</v>
      </c>
      <c r="I269" s="45">
        <f t="shared" si="27"/>
        <v>0</v>
      </c>
    </row>
    <row r="270" spans="1:9" s="1" customFormat="1" ht="9.75" x14ac:dyDescent="0.2">
      <c r="A270" s="36">
        <f t="shared" si="28"/>
        <v>250</v>
      </c>
      <c r="B270" s="38" t="s">
        <v>36</v>
      </c>
      <c r="C270" s="39" t="s">
        <v>321</v>
      </c>
      <c r="D270" s="40" t="s">
        <v>38</v>
      </c>
      <c r="E270" s="41">
        <v>1</v>
      </c>
      <c r="F270" s="42"/>
      <c r="G270" s="43">
        <f t="shared" si="26"/>
        <v>0</v>
      </c>
      <c r="H270" s="44">
        <v>0</v>
      </c>
      <c r="I270" s="45">
        <f t="shared" si="27"/>
        <v>0</v>
      </c>
    </row>
    <row r="271" spans="1:9" s="1" customFormat="1" ht="9.75" x14ac:dyDescent="0.2">
      <c r="A271" s="36">
        <f t="shared" si="28"/>
        <v>251</v>
      </c>
      <c r="B271" s="38" t="s">
        <v>36</v>
      </c>
      <c r="C271" s="39" t="s">
        <v>322</v>
      </c>
      <c r="D271" s="40" t="s">
        <v>38</v>
      </c>
      <c r="E271" s="41">
        <v>9</v>
      </c>
      <c r="F271" s="42"/>
      <c r="G271" s="43">
        <f t="shared" si="26"/>
        <v>0</v>
      </c>
      <c r="H271" s="44">
        <v>0</v>
      </c>
      <c r="I271" s="45">
        <f t="shared" si="27"/>
        <v>0</v>
      </c>
    </row>
    <row r="272" spans="1:9" s="1" customFormat="1" ht="9.75" x14ac:dyDescent="0.2">
      <c r="A272" s="36">
        <f t="shared" si="28"/>
        <v>252</v>
      </c>
      <c r="B272" s="38" t="s">
        <v>36</v>
      </c>
      <c r="C272" s="39" t="s">
        <v>323</v>
      </c>
      <c r="D272" s="40" t="s">
        <v>38</v>
      </c>
      <c r="E272" s="41">
        <v>2</v>
      </c>
      <c r="F272" s="42"/>
      <c r="G272" s="43">
        <f t="shared" si="26"/>
        <v>0</v>
      </c>
      <c r="H272" s="44">
        <v>0</v>
      </c>
      <c r="I272" s="45">
        <f t="shared" si="27"/>
        <v>0</v>
      </c>
    </row>
    <row r="273" spans="1:9" s="1" customFormat="1" ht="9.75" x14ac:dyDescent="0.2">
      <c r="A273" s="36">
        <f t="shared" si="28"/>
        <v>253</v>
      </c>
      <c r="B273" s="38" t="s">
        <v>36</v>
      </c>
      <c r="C273" s="39" t="s">
        <v>324</v>
      </c>
      <c r="D273" s="40" t="s">
        <v>38</v>
      </c>
      <c r="E273" s="41">
        <v>2</v>
      </c>
      <c r="F273" s="42"/>
      <c r="G273" s="43">
        <f t="shared" si="26"/>
        <v>0</v>
      </c>
      <c r="H273" s="44">
        <v>0</v>
      </c>
      <c r="I273" s="45">
        <f t="shared" si="27"/>
        <v>0</v>
      </c>
    </row>
    <row r="274" spans="1:9" s="1" customFormat="1" ht="9.75" x14ac:dyDescent="0.2">
      <c r="A274" s="36">
        <f t="shared" si="28"/>
        <v>254</v>
      </c>
      <c r="B274" s="38" t="s">
        <v>36</v>
      </c>
      <c r="C274" s="39" t="s">
        <v>325</v>
      </c>
      <c r="D274" s="40" t="s">
        <v>38</v>
      </c>
      <c r="E274" s="41">
        <v>1</v>
      </c>
      <c r="F274" s="42"/>
      <c r="G274" s="43">
        <f t="shared" si="26"/>
        <v>0</v>
      </c>
      <c r="H274" s="44">
        <v>0</v>
      </c>
      <c r="I274" s="45">
        <f t="shared" si="27"/>
        <v>0</v>
      </c>
    </row>
    <row r="275" spans="1:9" s="1" customFormat="1" ht="9.75" x14ac:dyDescent="0.2">
      <c r="A275" s="36">
        <f t="shared" si="28"/>
        <v>255</v>
      </c>
      <c r="B275" s="38" t="s">
        <v>36</v>
      </c>
      <c r="C275" s="39" t="s">
        <v>314</v>
      </c>
      <c r="D275" s="40" t="s">
        <v>29</v>
      </c>
      <c r="E275" s="41">
        <v>3580</v>
      </c>
      <c r="F275" s="42"/>
      <c r="G275" s="43">
        <f t="shared" si="26"/>
        <v>0</v>
      </c>
      <c r="H275" s="44">
        <v>0</v>
      </c>
      <c r="I275" s="45">
        <f t="shared" si="27"/>
        <v>0</v>
      </c>
    </row>
    <row r="276" spans="1:9" s="1" customFormat="1" ht="19.5" x14ac:dyDescent="0.2">
      <c r="A276" s="36">
        <f t="shared" si="28"/>
        <v>256</v>
      </c>
      <c r="B276" s="38" t="s">
        <v>36</v>
      </c>
      <c r="C276" s="39" t="s">
        <v>326</v>
      </c>
      <c r="D276" s="40" t="s">
        <v>29</v>
      </c>
      <c r="E276" s="41">
        <v>125</v>
      </c>
      <c r="F276" s="42"/>
      <c r="G276" s="43">
        <f t="shared" si="26"/>
        <v>0</v>
      </c>
      <c r="H276" s="44">
        <v>0</v>
      </c>
      <c r="I276" s="45">
        <f t="shared" si="27"/>
        <v>0</v>
      </c>
    </row>
    <row r="277" spans="1:9" s="1" customFormat="1" ht="9.75" x14ac:dyDescent="0.2">
      <c r="A277" s="36">
        <f t="shared" si="28"/>
        <v>257</v>
      </c>
      <c r="B277" s="38" t="s">
        <v>36</v>
      </c>
      <c r="C277" s="39" t="s">
        <v>327</v>
      </c>
      <c r="D277" s="40" t="s">
        <v>29</v>
      </c>
      <c r="E277" s="41">
        <v>140</v>
      </c>
      <c r="F277" s="42"/>
      <c r="G277" s="43">
        <f t="shared" si="26"/>
        <v>0</v>
      </c>
      <c r="H277" s="44">
        <v>0</v>
      </c>
      <c r="I277" s="45">
        <f t="shared" si="27"/>
        <v>0</v>
      </c>
    </row>
    <row r="278" spans="1:9" s="1" customFormat="1" ht="9.75" x14ac:dyDescent="0.2">
      <c r="A278" s="36">
        <f t="shared" si="28"/>
        <v>258</v>
      </c>
      <c r="B278" s="38" t="s">
        <v>328</v>
      </c>
      <c r="C278" s="39" t="s">
        <v>329</v>
      </c>
      <c r="D278" s="40" t="s">
        <v>38</v>
      </c>
      <c r="E278" s="41">
        <v>21</v>
      </c>
      <c r="F278" s="42">
        <v>0</v>
      </c>
      <c r="G278" s="43">
        <f t="shared" si="26"/>
        <v>0</v>
      </c>
      <c r="H278" s="44"/>
      <c r="I278" s="45">
        <f t="shared" si="27"/>
        <v>0</v>
      </c>
    </row>
    <row r="279" spans="1:9" s="1" customFormat="1" ht="9.75" x14ac:dyDescent="0.2">
      <c r="A279" s="36">
        <f t="shared" si="28"/>
        <v>259</v>
      </c>
      <c r="B279" s="38" t="s">
        <v>330</v>
      </c>
      <c r="C279" s="39" t="s">
        <v>331</v>
      </c>
      <c r="D279" s="40" t="s">
        <v>38</v>
      </c>
      <c r="E279" s="41">
        <v>8</v>
      </c>
      <c r="F279" s="42">
        <v>0</v>
      </c>
      <c r="G279" s="43">
        <f t="shared" si="26"/>
        <v>0</v>
      </c>
      <c r="H279" s="44"/>
      <c r="I279" s="45">
        <f t="shared" si="27"/>
        <v>0</v>
      </c>
    </row>
    <row r="280" spans="1:9" s="1" customFormat="1" ht="9.75" x14ac:dyDescent="0.2">
      <c r="A280" s="36">
        <f t="shared" si="28"/>
        <v>260</v>
      </c>
      <c r="B280" s="38" t="s">
        <v>332</v>
      </c>
      <c r="C280" s="39" t="s">
        <v>333</v>
      </c>
      <c r="D280" s="40" t="s">
        <v>38</v>
      </c>
      <c r="E280" s="41">
        <v>27</v>
      </c>
      <c r="F280" s="42">
        <v>0</v>
      </c>
      <c r="G280" s="43">
        <f t="shared" si="26"/>
        <v>0</v>
      </c>
      <c r="H280" s="44"/>
      <c r="I280" s="45">
        <f t="shared" si="27"/>
        <v>0</v>
      </c>
    </row>
    <row r="281" spans="1:9" s="1" customFormat="1" ht="9.75" x14ac:dyDescent="0.2">
      <c r="A281" s="36">
        <f t="shared" si="28"/>
        <v>261</v>
      </c>
      <c r="B281" s="38" t="s">
        <v>334</v>
      </c>
      <c r="C281" s="39" t="s">
        <v>335</v>
      </c>
      <c r="D281" s="40" t="s">
        <v>38</v>
      </c>
      <c r="E281" s="41">
        <v>56</v>
      </c>
      <c r="F281" s="42">
        <v>0</v>
      </c>
      <c r="G281" s="43">
        <f t="shared" si="26"/>
        <v>0</v>
      </c>
      <c r="H281" s="44"/>
      <c r="I281" s="45">
        <f t="shared" si="27"/>
        <v>0</v>
      </c>
    </row>
    <row r="282" spans="1:9" s="1" customFormat="1" ht="9.75" x14ac:dyDescent="0.2">
      <c r="A282" s="36">
        <f t="shared" si="28"/>
        <v>262</v>
      </c>
      <c r="B282" s="38" t="s">
        <v>336</v>
      </c>
      <c r="C282" s="39" t="s">
        <v>337</v>
      </c>
      <c r="D282" s="40" t="s">
        <v>29</v>
      </c>
      <c r="E282" s="41">
        <v>3580</v>
      </c>
      <c r="F282" s="42">
        <v>0</v>
      </c>
      <c r="G282" s="43">
        <f t="shared" si="26"/>
        <v>0</v>
      </c>
      <c r="H282" s="44"/>
      <c r="I282" s="45">
        <f t="shared" si="27"/>
        <v>0</v>
      </c>
    </row>
    <row r="283" spans="1:9" s="1" customFormat="1" ht="9.75" x14ac:dyDescent="0.2">
      <c r="A283" s="36">
        <f t="shared" si="28"/>
        <v>263</v>
      </c>
      <c r="B283" s="38" t="s">
        <v>338</v>
      </c>
      <c r="C283" s="39" t="s">
        <v>339</v>
      </c>
      <c r="D283" s="40" t="s">
        <v>29</v>
      </c>
      <c r="E283" s="41">
        <v>125</v>
      </c>
      <c r="F283" s="42">
        <v>0</v>
      </c>
      <c r="G283" s="43">
        <f t="shared" si="26"/>
        <v>0</v>
      </c>
      <c r="H283" s="44"/>
      <c r="I283" s="45">
        <f t="shared" si="27"/>
        <v>0</v>
      </c>
    </row>
    <row r="284" spans="1:9" s="1" customFormat="1" ht="9.75" x14ac:dyDescent="0.2">
      <c r="A284" s="36">
        <f t="shared" si="28"/>
        <v>264</v>
      </c>
      <c r="B284" s="38" t="s">
        <v>340</v>
      </c>
      <c r="C284" s="39" t="s">
        <v>341</v>
      </c>
      <c r="D284" s="40" t="s">
        <v>29</v>
      </c>
      <c r="E284" s="41">
        <v>140</v>
      </c>
      <c r="F284" s="42">
        <v>0</v>
      </c>
      <c r="G284" s="43">
        <f t="shared" si="26"/>
        <v>0</v>
      </c>
      <c r="H284" s="44"/>
      <c r="I284" s="45">
        <f t="shared" si="27"/>
        <v>0</v>
      </c>
    </row>
    <row r="285" spans="1:9" s="1" customFormat="1" ht="9.75" x14ac:dyDescent="0.2">
      <c r="A285" s="36">
        <f t="shared" si="28"/>
        <v>265</v>
      </c>
      <c r="B285" s="38" t="s">
        <v>342</v>
      </c>
      <c r="C285" s="39" t="s">
        <v>343</v>
      </c>
      <c r="D285" s="40" t="s">
        <v>38</v>
      </c>
      <c r="E285" s="41">
        <v>112</v>
      </c>
      <c r="F285" s="42">
        <v>0</v>
      </c>
      <c r="G285" s="43">
        <f t="shared" si="26"/>
        <v>0</v>
      </c>
      <c r="H285" s="44"/>
      <c r="I285" s="45">
        <f t="shared" si="27"/>
        <v>0</v>
      </c>
    </row>
    <row r="286" spans="1:9" s="1" customFormat="1" ht="9.75" x14ac:dyDescent="0.2">
      <c r="A286" s="36">
        <f t="shared" si="28"/>
        <v>266</v>
      </c>
      <c r="B286" s="38" t="s">
        <v>344</v>
      </c>
      <c r="C286" s="39" t="s">
        <v>345</v>
      </c>
      <c r="D286" s="40" t="s">
        <v>38</v>
      </c>
      <c r="E286" s="41">
        <v>18</v>
      </c>
      <c r="F286" s="42">
        <v>0</v>
      </c>
      <c r="G286" s="43">
        <f t="shared" si="26"/>
        <v>0</v>
      </c>
      <c r="H286" s="44"/>
      <c r="I286" s="45">
        <f t="shared" si="27"/>
        <v>0</v>
      </c>
    </row>
    <row r="287" spans="1:9" s="1" customFormat="1" ht="9.75" x14ac:dyDescent="0.2">
      <c r="A287" s="36">
        <f t="shared" si="28"/>
        <v>267</v>
      </c>
      <c r="B287" s="38" t="s">
        <v>346</v>
      </c>
      <c r="C287" s="39" t="s">
        <v>347</v>
      </c>
      <c r="D287" s="40" t="s">
        <v>38</v>
      </c>
      <c r="E287" s="41">
        <v>4</v>
      </c>
      <c r="F287" s="42">
        <v>0</v>
      </c>
      <c r="G287" s="43">
        <f t="shared" si="26"/>
        <v>0</v>
      </c>
      <c r="H287" s="44"/>
      <c r="I287" s="45">
        <f t="shared" si="27"/>
        <v>0</v>
      </c>
    </row>
    <row r="288" spans="1:9" s="1" customFormat="1" ht="9.75" x14ac:dyDescent="0.2">
      <c r="A288" s="36">
        <f t="shared" si="28"/>
        <v>268</v>
      </c>
      <c r="B288" s="38" t="s">
        <v>312</v>
      </c>
      <c r="C288" s="39" t="s">
        <v>348</v>
      </c>
      <c r="D288" s="40" t="s">
        <v>38</v>
      </c>
      <c r="E288" s="41">
        <v>1</v>
      </c>
      <c r="F288" s="42">
        <v>0</v>
      </c>
      <c r="G288" s="43">
        <f t="shared" si="26"/>
        <v>0</v>
      </c>
      <c r="H288" s="44"/>
      <c r="I288" s="45">
        <f t="shared" si="27"/>
        <v>0</v>
      </c>
    </row>
    <row r="289" spans="1:9" s="1" customFormat="1" ht="9.75" x14ac:dyDescent="0.2">
      <c r="A289" s="36">
        <f t="shared" si="28"/>
        <v>269</v>
      </c>
      <c r="B289" s="38"/>
      <c r="C289" s="39"/>
      <c r="D289" s="40"/>
      <c r="E289" s="37"/>
      <c r="F289" s="42">
        <v>0</v>
      </c>
      <c r="G289" s="43">
        <f t="shared" si="26"/>
        <v>0</v>
      </c>
      <c r="H289" s="44">
        <v>0</v>
      </c>
      <c r="I289" s="45">
        <f t="shared" si="27"/>
        <v>0</v>
      </c>
    </row>
    <row r="290" spans="1:9" s="1" customFormat="1" ht="9.75" x14ac:dyDescent="0.2">
      <c r="A290" s="36">
        <f t="shared" si="28"/>
        <v>270</v>
      </c>
      <c r="B290" s="38"/>
      <c r="C290" s="126" t="s">
        <v>533</v>
      </c>
      <c r="D290" s="40"/>
      <c r="E290" s="37"/>
      <c r="F290" s="42">
        <v>0</v>
      </c>
      <c r="G290" s="43">
        <f t="shared" si="26"/>
        <v>0</v>
      </c>
      <c r="H290" s="44">
        <v>0</v>
      </c>
      <c r="I290" s="45">
        <f t="shared" si="27"/>
        <v>0</v>
      </c>
    </row>
    <row r="291" spans="1:9" s="1" customFormat="1" ht="9.75" x14ac:dyDescent="0.2">
      <c r="A291" s="36">
        <f t="shared" si="28"/>
        <v>271</v>
      </c>
      <c r="B291" s="38" t="s">
        <v>36</v>
      </c>
      <c r="C291" s="39" t="s">
        <v>349</v>
      </c>
      <c r="D291" s="40" t="s">
        <v>38</v>
      </c>
      <c r="E291" s="41">
        <v>1</v>
      </c>
      <c r="F291" s="42"/>
      <c r="G291" s="43">
        <f t="shared" si="26"/>
        <v>0</v>
      </c>
      <c r="H291" s="44">
        <v>0</v>
      </c>
      <c r="I291" s="45">
        <f t="shared" si="27"/>
        <v>0</v>
      </c>
    </row>
    <row r="292" spans="1:9" s="1" customFormat="1" ht="9.75" x14ac:dyDescent="0.2">
      <c r="A292" s="36">
        <f t="shared" si="28"/>
        <v>272</v>
      </c>
      <c r="B292" s="38" t="s">
        <v>36</v>
      </c>
      <c r="C292" s="39" t="s">
        <v>350</v>
      </c>
      <c r="D292" s="40" t="s">
        <v>38</v>
      </c>
      <c r="E292" s="41">
        <v>3</v>
      </c>
      <c r="F292" s="42"/>
      <c r="G292" s="43">
        <f t="shared" si="26"/>
        <v>0</v>
      </c>
      <c r="H292" s="44">
        <v>0</v>
      </c>
      <c r="I292" s="45">
        <f t="shared" si="27"/>
        <v>0</v>
      </c>
    </row>
    <row r="293" spans="1:9" s="1" customFormat="1" ht="9.75" x14ac:dyDescent="0.2">
      <c r="A293" s="36">
        <f t="shared" si="28"/>
        <v>273</v>
      </c>
      <c r="B293" s="38" t="s">
        <v>36</v>
      </c>
      <c r="C293" s="39" t="s">
        <v>351</v>
      </c>
      <c r="D293" s="40" t="s">
        <v>38</v>
      </c>
      <c r="E293" s="41">
        <v>1</v>
      </c>
      <c r="F293" s="42"/>
      <c r="G293" s="43">
        <f t="shared" si="26"/>
        <v>0</v>
      </c>
      <c r="H293" s="44">
        <v>0</v>
      </c>
      <c r="I293" s="45">
        <f t="shared" si="27"/>
        <v>0</v>
      </c>
    </row>
    <row r="294" spans="1:9" s="1" customFormat="1" ht="9.75" x14ac:dyDescent="0.2">
      <c r="A294" s="36">
        <f t="shared" si="28"/>
        <v>274</v>
      </c>
      <c r="B294" s="38" t="s">
        <v>36</v>
      </c>
      <c r="C294" s="39" t="s">
        <v>352</v>
      </c>
      <c r="D294" s="40" t="s">
        <v>38</v>
      </c>
      <c r="E294" s="41">
        <v>2</v>
      </c>
      <c r="F294" s="42"/>
      <c r="G294" s="43">
        <f t="shared" si="26"/>
        <v>0</v>
      </c>
      <c r="H294" s="44">
        <v>0</v>
      </c>
      <c r="I294" s="45">
        <f t="shared" si="27"/>
        <v>0</v>
      </c>
    </row>
    <row r="295" spans="1:9" s="1" customFormat="1" ht="9.75" x14ac:dyDescent="0.2">
      <c r="A295" s="36">
        <f t="shared" si="28"/>
        <v>275</v>
      </c>
      <c r="B295" s="38" t="s">
        <v>36</v>
      </c>
      <c r="C295" s="39" t="s">
        <v>353</v>
      </c>
      <c r="D295" s="40" t="s">
        <v>38</v>
      </c>
      <c r="E295" s="41">
        <v>1</v>
      </c>
      <c r="F295" s="42"/>
      <c r="G295" s="43">
        <f t="shared" si="26"/>
        <v>0</v>
      </c>
      <c r="H295" s="44">
        <v>0</v>
      </c>
      <c r="I295" s="45">
        <f t="shared" si="27"/>
        <v>0</v>
      </c>
    </row>
    <row r="296" spans="1:9" s="1" customFormat="1" ht="9.75" x14ac:dyDescent="0.2">
      <c r="A296" s="36">
        <f t="shared" si="28"/>
        <v>276</v>
      </c>
      <c r="B296" s="38" t="s">
        <v>36</v>
      </c>
      <c r="C296" s="39" t="s">
        <v>354</v>
      </c>
      <c r="D296" s="40" t="s">
        <v>38</v>
      </c>
      <c r="E296" s="41">
        <v>20</v>
      </c>
      <c r="F296" s="42"/>
      <c r="G296" s="43">
        <f t="shared" si="26"/>
        <v>0</v>
      </c>
      <c r="H296" s="44">
        <v>0</v>
      </c>
      <c r="I296" s="45">
        <f t="shared" si="27"/>
        <v>0</v>
      </c>
    </row>
    <row r="297" spans="1:9" s="1" customFormat="1" ht="9.75" x14ac:dyDescent="0.2">
      <c r="A297" s="36">
        <f t="shared" si="28"/>
        <v>277</v>
      </c>
      <c r="B297" s="38" t="s">
        <v>36</v>
      </c>
      <c r="C297" s="39" t="s">
        <v>355</v>
      </c>
      <c r="D297" s="40" t="s">
        <v>38</v>
      </c>
      <c r="E297" s="41">
        <v>5</v>
      </c>
      <c r="F297" s="42"/>
      <c r="G297" s="43">
        <f t="shared" si="26"/>
        <v>0</v>
      </c>
      <c r="H297" s="44">
        <v>0</v>
      </c>
      <c r="I297" s="45">
        <f t="shared" si="27"/>
        <v>0</v>
      </c>
    </row>
    <row r="298" spans="1:9" s="1" customFormat="1" ht="9.75" x14ac:dyDescent="0.2">
      <c r="A298" s="36">
        <f t="shared" si="28"/>
        <v>278</v>
      </c>
      <c r="B298" s="38" t="s">
        <v>36</v>
      </c>
      <c r="C298" s="39" t="s">
        <v>356</v>
      </c>
      <c r="D298" s="40" t="s">
        <v>38</v>
      </c>
      <c r="E298" s="41">
        <v>8</v>
      </c>
      <c r="F298" s="42"/>
      <c r="G298" s="43">
        <f t="shared" si="26"/>
        <v>0</v>
      </c>
      <c r="H298" s="44">
        <v>0</v>
      </c>
      <c r="I298" s="45">
        <f t="shared" si="27"/>
        <v>0</v>
      </c>
    </row>
    <row r="299" spans="1:9" s="1" customFormat="1" ht="9.75" x14ac:dyDescent="0.2">
      <c r="A299" s="36">
        <f t="shared" si="28"/>
        <v>279</v>
      </c>
      <c r="B299" s="38" t="s">
        <v>36</v>
      </c>
      <c r="C299" s="39" t="s">
        <v>357</v>
      </c>
      <c r="D299" s="40" t="s">
        <v>38</v>
      </c>
      <c r="E299" s="41">
        <v>5</v>
      </c>
      <c r="F299" s="42"/>
      <c r="G299" s="43">
        <f t="shared" si="26"/>
        <v>0</v>
      </c>
      <c r="H299" s="44">
        <v>0</v>
      </c>
      <c r="I299" s="45">
        <f t="shared" si="27"/>
        <v>0</v>
      </c>
    </row>
    <row r="300" spans="1:9" s="1" customFormat="1" ht="9.75" x14ac:dyDescent="0.2">
      <c r="A300" s="36">
        <f t="shared" si="28"/>
        <v>280</v>
      </c>
      <c r="B300" s="38" t="s">
        <v>36</v>
      </c>
      <c r="C300" s="39" t="s">
        <v>358</v>
      </c>
      <c r="D300" s="40" t="s">
        <v>38</v>
      </c>
      <c r="E300" s="41">
        <v>80</v>
      </c>
      <c r="F300" s="42"/>
      <c r="G300" s="43">
        <f t="shared" si="26"/>
        <v>0</v>
      </c>
      <c r="H300" s="44">
        <v>0</v>
      </c>
      <c r="I300" s="45">
        <f t="shared" si="27"/>
        <v>0</v>
      </c>
    </row>
    <row r="301" spans="1:9" s="1" customFormat="1" ht="9.75" x14ac:dyDescent="0.2">
      <c r="A301" s="36">
        <f t="shared" si="28"/>
        <v>281</v>
      </c>
      <c r="B301" s="38" t="s">
        <v>36</v>
      </c>
      <c r="C301" s="39" t="s">
        <v>359</v>
      </c>
      <c r="D301" s="40" t="s">
        <v>38</v>
      </c>
      <c r="E301" s="41">
        <v>11</v>
      </c>
      <c r="F301" s="42"/>
      <c r="G301" s="43">
        <f t="shared" si="26"/>
        <v>0</v>
      </c>
      <c r="H301" s="44">
        <v>0</v>
      </c>
      <c r="I301" s="45">
        <f t="shared" si="27"/>
        <v>0</v>
      </c>
    </row>
    <row r="302" spans="1:9" s="1" customFormat="1" ht="9.75" x14ac:dyDescent="0.2">
      <c r="A302" s="36">
        <f t="shared" si="28"/>
        <v>282</v>
      </c>
      <c r="B302" s="38" t="s">
        <v>36</v>
      </c>
      <c r="C302" s="39" t="s">
        <v>360</v>
      </c>
      <c r="D302" s="40" t="s">
        <v>38</v>
      </c>
      <c r="E302" s="41">
        <v>11</v>
      </c>
      <c r="F302" s="42"/>
      <c r="G302" s="43">
        <f t="shared" si="26"/>
        <v>0</v>
      </c>
      <c r="H302" s="44">
        <v>0</v>
      </c>
      <c r="I302" s="45">
        <f t="shared" si="27"/>
        <v>0</v>
      </c>
    </row>
    <row r="303" spans="1:9" s="1" customFormat="1" ht="9.75" x14ac:dyDescent="0.2">
      <c r="A303" s="36">
        <f t="shared" si="28"/>
        <v>283</v>
      </c>
      <c r="B303" s="38" t="s">
        <v>36</v>
      </c>
      <c r="C303" s="39" t="s">
        <v>314</v>
      </c>
      <c r="D303" s="40" t="s">
        <v>29</v>
      </c>
      <c r="E303" s="41">
        <v>2500</v>
      </c>
      <c r="F303" s="42"/>
      <c r="G303" s="43">
        <f t="shared" si="26"/>
        <v>0</v>
      </c>
      <c r="H303" s="44">
        <v>0</v>
      </c>
      <c r="I303" s="45">
        <f t="shared" si="27"/>
        <v>0</v>
      </c>
    </row>
    <row r="304" spans="1:9" s="1" customFormat="1" ht="9.75" x14ac:dyDescent="0.2">
      <c r="A304" s="36">
        <f t="shared" si="28"/>
        <v>284</v>
      </c>
      <c r="B304" s="38" t="s">
        <v>36</v>
      </c>
      <c r="C304" s="39" t="s">
        <v>361</v>
      </c>
      <c r="D304" s="40" t="s">
        <v>29</v>
      </c>
      <c r="E304" s="41">
        <v>320</v>
      </c>
      <c r="F304" s="42"/>
      <c r="G304" s="43">
        <f t="shared" si="26"/>
        <v>0</v>
      </c>
      <c r="H304" s="44">
        <v>0</v>
      </c>
      <c r="I304" s="45">
        <f t="shared" si="27"/>
        <v>0</v>
      </c>
    </row>
    <row r="305" spans="1:9" s="1" customFormat="1" ht="9.75" x14ac:dyDescent="0.2">
      <c r="A305" s="36">
        <f t="shared" si="28"/>
        <v>285</v>
      </c>
      <c r="B305" s="38" t="s">
        <v>36</v>
      </c>
      <c r="C305" s="39" t="s">
        <v>362</v>
      </c>
      <c r="D305" s="40" t="s">
        <v>38</v>
      </c>
      <c r="E305" s="41">
        <v>3</v>
      </c>
      <c r="F305" s="42"/>
      <c r="G305" s="43">
        <f t="shared" si="26"/>
        <v>0</v>
      </c>
      <c r="H305" s="44">
        <v>0</v>
      </c>
      <c r="I305" s="45">
        <f t="shared" si="27"/>
        <v>0</v>
      </c>
    </row>
    <row r="306" spans="1:9" s="1" customFormat="1" ht="9.75" x14ac:dyDescent="0.2">
      <c r="A306" s="36">
        <f t="shared" si="28"/>
        <v>286</v>
      </c>
      <c r="B306" s="38" t="s">
        <v>36</v>
      </c>
      <c r="C306" s="39" t="s">
        <v>363</v>
      </c>
      <c r="D306" s="40"/>
      <c r="E306" s="41">
        <v>1</v>
      </c>
      <c r="F306" s="42"/>
      <c r="G306" s="43">
        <f t="shared" si="26"/>
        <v>0</v>
      </c>
      <c r="H306" s="44">
        <v>0</v>
      </c>
      <c r="I306" s="45">
        <f t="shared" si="27"/>
        <v>0</v>
      </c>
    </row>
    <row r="307" spans="1:9" s="1" customFormat="1" ht="9.75" x14ac:dyDescent="0.2">
      <c r="A307" s="36">
        <f t="shared" si="28"/>
        <v>287</v>
      </c>
      <c r="B307" s="38" t="s">
        <v>36</v>
      </c>
      <c r="C307" s="39" t="s">
        <v>364</v>
      </c>
      <c r="D307" s="40" t="s">
        <v>38</v>
      </c>
      <c r="E307" s="41">
        <v>3</v>
      </c>
      <c r="F307" s="42"/>
      <c r="G307" s="43">
        <f t="shared" si="26"/>
        <v>0</v>
      </c>
      <c r="H307" s="44">
        <v>0</v>
      </c>
      <c r="I307" s="45">
        <f t="shared" si="27"/>
        <v>0</v>
      </c>
    </row>
    <row r="308" spans="1:9" s="1" customFormat="1" ht="9.75" x14ac:dyDescent="0.2">
      <c r="A308" s="36">
        <f t="shared" si="28"/>
        <v>288</v>
      </c>
      <c r="B308" s="38"/>
      <c r="C308" s="39" t="s">
        <v>365</v>
      </c>
      <c r="D308" s="40" t="s">
        <v>38</v>
      </c>
      <c r="E308" s="41">
        <v>1</v>
      </c>
      <c r="F308" s="42"/>
      <c r="G308" s="43">
        <f t="shared" si="26"/>
        <v>0</v>
      </c>
      <c r="H308" s="44">
        <v>0</v>
      </c>
      <c r="I308" s="45">
        <f t="shared" si="27"/>
        <v>0</v>
      </c>
    </row>
    <row r="309" spans="1:9" s="1" customFormat="1" ht="9.75" x14ac:dyDescent="0.2">
      <c r="A309" s="36">
        <f t="shared" si="28"/>
        <v>289</v>
      </c>
      <c r="B309" s="38" t="s">
        <v>36</v>
      </c>
      <c r="C309" s="39" t="s">
        <v>366</v>
      </c>
      <c r="D309" s="40" t="s">
        <v>38</v>
      </c>
      <c r="E309" s="41">
        <v>72</v>
      </c>
      <c r="F309" s="42"/>
      <c r="G309" s="43">
        <f t="shared" si="26"/>
        <v>0</v>
      </c>
      <c r="H309" s="44">
        <v>0</v>
      </c>
      <c r="I309" s="45">
        <f t="shared" si="27"/>
        <v>0</v>
      </c>
    </row>
    <row r="310" spans="1:9" s="1" customFormat="1" ht="9.75" x14ac:dyDescent="0.2">
      <c r="A310" s="36">
        <f t="shared" si="28"/>
        <v>290</v>
      </c>
      <c r="B310" s="38" t="s">
        <v>36</v>
      </c>
      <c r="C310" s="39" t="s">
        <v>367</v>
      </c>
      <c r="D310" s="40" t="s">
        <v>38</v>
      </c>
      <c r="E310" s="41">
        <v>6</v>
      </c>
      <c r="F310" s="42"/>
      <c r="G310" s="43">
        <f t="shared" si="26"/>
        <v>0</v>
      </c>
      <c r="H310" s="44">
        <v>0</v>
      </c>
      <c r="I310" s="45">
        <f t="shared" si="27"/>
        <v>0</v>
      </c>
    </row>
    <row r="311" spans="1:9" s="1" customFormat="1" ht="19.5" x14ac:dyDescent="0.2">
      <c r="A311" s="36">
        <f t="shared" si="28"/>
        <v>291</v>
      </c>
      <c r="B311" s="38" t="s">
        <v>36</v>
      </c>
      <c r="C311" s="39" t="s">
        <v>368</v>
      </c>
      <c r="D311" s="40" t="s">
        <v>29</v>
      </c>
      <c r="E311" s="41">
        <v>70</v>
      </c>
      <c r="F311" s="42"/>
      <c r="G311" s="43">
        <f t="shared" si="26"/>
        <v>0</v>
      </c>
      <c r="H311" s="44">
        <v>0</v>
      </c>
      <c r="I311" s="45">
        <f t="shared" si="27"/>
        <v>0</v>
      </c>
    </row>
    <row r="312" spans="1:9" s="1" customFormat="1" ht="19.5" x14ac:dyDescent="0.2">
      <c r="A312" s="36">
        <f t="shared" si="28"/>
        <v>292</v>
      </c>
      <c r="B312" s="38" t="s">
        <v>369</v>
      </c>
      <c r="C312" s="39" t="s">
        <v>370</v>
      </c>
      <c r="D312" s="40" t="s">
        <v>38</v>
      </c>
      <c r="E312" s="41">
        <v>102</v>
      </c>
      <c r="F312" s="42">
        <v>0</v>
      </c>
      <c r="G312" s="43">
        <f t="shared" si="26"/>
        <v>0</v>
      </c>
      <c r="H312" s="44"/>
      <c r="I312" s="45">
        <f t="shared" si="27"/>
        <v>0</v>
      </c>
    </row>
    <row r="313" spans="1:9" s="1" customFormat="1" ht="9.75" x14ac:dyDescent="0.2">
      <c r="A313" s="36">
        <f t="shared" si="28"/>
        <v>293</v>
      </c>
      <c r="B313" s="38" t="s">
        <v>210</v>
      </c>
      <c r="C313" s="39" t="s">
        <v>371</v>
      </c>
      <c r="D313" s="40" t="s">
        <v>29</v>
      </c>
      <c r="E313" s="41">
        <v>70</v>
      </c>
      <c r="F313" s="42">
        <v>0</v>
      </c>
      <c r="G313" s="43">
        <f t="shared" si="26"/>
        <v>0</v>
      </c>
      <c r="H313" s="44"/>
      <c r="I313" s="45">
        <f t="shared" si="27"/>
        <v>0</v>
      </c>
    </row>
    <row r="314" spans="1:9" s="1" customFormat="1" ht="9.75" x14ac:dyDescent="0.2">
      <c r="A314" s="36">
        <f t="shared" si="28"/>
        <v>294</v>
      </c>
      <c r="B314" s="38" t="s">
        <v>184</v>
      </c>
      <c r="C314" s="39" t="s">
        <v>185</v>
      </c>
      <c r="D314" s="40" t="s">
        <v>38</v>
      </c>
      <c r="E314" s="41">
        <v>11</v>
      </c>
      <c r="F314" s="42">
        <v>0</v>
      </c>
      <c r="G314" s="43">
        <f t="shared" si="26"/>
        <v>0</v>
      </c>
      <c r="H314" s="44"/>
      <c r="I314" s="45">
        <f t="shared" si="27"/>
        <v>0</v>
      </c>
    </row>
    <row r="315" spans="1:9" s="1" customFormat="1" ht="9.75" x14ac:dyDescent="0.2">
      <c r="A315" s="36">
        <f t="shared" si="28"/>
        <v>295</v>
      </c>
      <c r="B315" s="38" t="s">
        <v>312</v>
      </c>
      <c r="C315" s="39" t="s">
        <v>372</v>
      </c>
      <c r="D315" s="40" t="s">
        <v>38</v>
      </c>
      <c r="E315" s="41">
        <v>5</v>
      </c>
      <c r="F315" s="42"/>
      <c r="G315" s="43">
        <f t="shared" si="26"/>
        <v>0</v>
      </c>
      <c r="H315" s="44">
        <v>0</v>
      </c>
      <c r="I315" s="45">
        <f t="shared" si="27"/>
        <v>0</v>
      </c>
    </row>
    <row r="316" spans="1:9" s="1" customFormat="1" ht="9.75" x14ac:dyDescent="0.2">
      <c r="A316" s="36">
        <f t="shared" si="28"/>
        <v>296</v>
      </c>
      <c r="B316" s="38" t="s">
        <v>336</v>
      </c>
      <c r="C316" s="39" t="s">
        <v>373</v>
      </c>
      <c r="D316" s="40" t="s">
        <v>29</v>
      </c>
      <c r="E316" s="41">
        <v>2820</v>
      </c>
      <c r="F316" s="42">
        <v>0</v>
      </c>
      <c r="G316" s="43">
        <f t="shared" si="26"/>
        <v>0</v>
      </c>
      <c r="H316" s="44"/>
      <c r="I316" s="45">
        <f t="shared" si="27"/>
        <v>0</v>
      </c>
    </row>
    <row r="317" spans="1:9" s="1" customFormat="1" ht="9.75" x14ac:dyDescent="0.2">
      <c r="A317" s="36">
        <f t="shared" si="28"/>
        <v>297</v>
      </c>
      <c r="B317" s="38" t="s">
        <v>312</v>
      </c>
      <c r="C317" s="39" t="s">
        <v>374</v>
      </c>
      <c r="D317" s="40" t="s">
        <v>38</v>
      </c>
      <c r="E317" s="41">
        <v>72</v>
      </c>
      <c r="F317" s="35"/>
      <c r="G317" s="43">
        <f t="shared" si="26"/>
        <v>0</v>
      </c>
      <c r="H317" s="44"/>
      <c r="I317" s="45">
        <f t="shared" si="27"/>
        <v>0</v>
      </c>
    </row>
    <row r="318" spans="1:9" s="1" customFormat="1" ht="9.75" x14ac:dyDescent="0.2">
      <c r="A318" s="36">
        <f t="shared" si="28"/>
        <v>298</v>
      </c>
      <c r="B318" s="38" t="s">
        <v>312</v>
      </c>
      <c r="C318" s="39" t="s">
        <v>375</v>
      </c>
      <c r="D318" s="40" t="s">
        <v>38</v>
      </c>
      <c r="E318" s="41">
        <v>72</v>
      </c>
      <c r="F318" s="42">
        <v>0</v>
      </c>
      <c r="G318" s="43">
        <f t="shared" si="26"/>
        <v>0</v>
      </c>
      <c r="H318" s="44"/>
      <c r="I318" s="45">
        <f t="shared" si="27"/>
        <v>0</v>
      </c>
    </row>
    <row r="319" spans="1:9" s="1" customFormat="1" ht="19.5" x14ac:dyDescent="0.2">
      <c r="A319" s="36">
        <f t="shared" si="28"/>
        <v>299</v>
      </c>
      <c r="B319" s="38" t="s">
        <v>312</v>
      </c>
      <c r="C319" s="39" t="s">
        <v>376</v>
      </c>
      <c r="D319" s="40" t="s">
        <v>38</v>
      </c>
      <c r="E319" s="41">
        <v>72</v>
      </c>
      <c r="F319" s="42">
        <v>0</v>
      </c>
      <c r="G319" s="43">
        <f t="shared" si="26"/>
        <v>0</v>
      </c>
      <c r="H319" s="44"/>
      <c r="I319" s="45">
        <f t="shared" si="27"/>
        <v>0</v>
      </c>
    </row>
    <row r="320" spans="1:9" s="1" customFormat="1" ht="9.75" x14ac:dyDescent="0.2">
      <c r="A320" s="36">
        <f t="shared" si="28"/>
        <v>300</v>
      </c>
      <c r="B320" s="38"/>
      <c r="C320" s="39"/>
      <c r="D320" s="40"/>
      <c r="E320" s="37"/>
      <c r="F320" s="42">
        <v>0</v>
      </c>
      <c r="G320" s="43">
        <f t="shared" si="26"/>
        <v>0</v>
      </c>
      <c r="H320" s="44">
        <v>0</v>
      </c>
      <c r="I320" s="45">
        <f t="shared" si="27"/>
        <v>0</v>
      </c>
    </row>
    <row r="321" spans="1:9" s="1" customFormat="1" ht="9.75" x14ac:dyDescent="0.2">
      <c r="A321" s="36">
        <f t="shared" si="28"/>
        <v>301</v>
      </c>
      <c r="B321" s="38" t="s">
        <v>36</v>
      </c>
      <c r="C321" s="39" t="s">
        <v>377</v>
      </c>
      <c r="D321" s="40" t="s">
        <v>38</v>
      </c>
      <c r="E321" s="41">
        <v>5</v>
      </c>
      <c r="F321" s="42"/>
      <c r="G321" s="43">
        <f t="shared" si="26"/>
        <v>0</v>
      </c>
      <c r="H321" s="44">
        <v>0</v>
      </c>
      <c r="I321" s="45">
        <f t="shared" si="27"/>
        <v>0</v>
      </c>
    </row>
    <row r="322" spans="1:9" s="1" customFormat="1" ht="9.75" x14ac:dyDescent="0.2">
      <c r="A322" s="36">
        <f t="shared" si="28"/>
        <v>302</v>
      </c>
      <c r="B322" s="38" t="s">
        <v>36</v>
      </c>
      <c r="C322" s="39" t="s">
        <v>378</v>
      </c>
      <c r="D322" s="40" t="s">
        <v>38</v>
      </c>
      <c r="E322" s="41">
        <v>16</v>
      </c>
      <c r="F322" s="42"/>
      <c r="G322" s="43">
        <f t="shared" si="26"/>
        <v>0</v>
      </c>
      <c r="H322" s="44">
        <v>0</v>
      </c>
      <c r="I322" s="45">
        <f t="shared" si="27"/>
        <v>0</v>
      </c>
    </row>
    <row r="323" spans="1:9" s="1" customFormat="1" ht="9.75" x14ac:dyDescent="0.2">
      <c r="A323" s="36">
        <f t="shared" si="28"/>
        <v>303</v>
      </c>
      <c r="B323" s="38" t="s">
        <v>36</v>
      </c>
      <c r="C323" s="39" t="s">
        <v>379</v>
      </c>
      <c r="D323" s="40" t="s">
        <v>29</v>
      </c>
      <c r="E323" s="41">
        <v>80</v>
      </c>
      <c r="F323" s="42"/>
      <c r="G323" s="43">
        <f t="shared" si="26"/>
        <v>0</v>
      </c>
      <c r="H323" s="44">
        <v>0</v>
      </c>
      <c r="I323" s="45">
        <f t="shared" si="27"/>
        <v>0</v>
      </c>
    </row>
    <row r="324" spans="1:9" s="1" customFormat="1" ht="9.75" x14ac:dyDescent="0.2">
      <c r="A324" s="36">
        <f t="shared" si="28"/>
        <v>304</v>
      </c>
      <c r="B324" s="38" t="s">
        <v>36</v>
      </c>
      <c r="C324" s="39" t="s">
        <v>380</v>
      </c>
      <c r="D324" s="40" t="s">
        <v>29</v>
      </c>
      <c r="E324" s="41">
        <v>50</v>
      </c>
      <c r="F324" s="42"/>
      <c r="G324" s="43">
        <f t="shared" ref="G324:G354" si="29">E324*F324</f>
        <v>0</v>
      </c>
      <c r="H324" s="44">
        <v>0</v>
      </c>
      <c r="I324" s="45">
        <f t="shared" ref="I324:I354" si="30">E324*H324</f>
        <v>0</v>
      </c>
    </row>
    <row r="325" spans="1:9" s="1" customFormat="1" ht="19.5" x14ac:dyDescent="0.2">
      <c r="A325" s="36">
        <f t="shared" ref="A325:A354" si="31">A324+1</f>
        <v>305</v>
      </c>
      <c r="B325" s="38" t="s">
        <v>312</v>
      </c>
      <c r="C325" s="39" t="s">
        <v>381</v>
      </c>
      <c r="D325" s="40" t="s">
        <v>38</v>
      </c>
      <c r="E325" s="41">
        <v>5</v>
      </c>
      <c r="F325" s="42"/>
      <c r="G325" s="43">
        <f t="shared" si="29"/>
        <v>0</v>
      </c>
      <c r="H325" s="44">
        <v>0</v>
      </c>
      <c r="I325" s="45">
        <f t="shared" si="30"/>
        <v>0</v>
      </c>
    </row>
    <row r="326" spans="1:9" s="1" customFormat="1" ht="9.75" x14ac:dyDescent="0.2">
      <c r="A326" s="36">
        <f t="shared" si="31"/>
        <v>306</v>
      </c>
      <c r="B326" s="38" t="s">
        <v>382</v>
      </c>
      <c r="C326" s="39" t="s">
        <v>383</v>
      </c>
      <c r="D326" s="40" t="s">
        <v>29</v>
      </c>
      <c r="E326" s="41">
        <v>80</v>
      </c>
      <c r="F326" s="35"/>
      <c r="G326" s="43">
        <f t="shared" si="29"/>
        <v>0</v>
      </c>
      <c r="H326" s="44"/>
      <c r="I326" s="45">
        <f t="shared" si="30"/>
        <v>0</v>
      </c>
    </row>
    <row r="327" spans="1:9" s="1" customFormat="1" ht="9.75" x14ac:dyDescent="0.2">
      <c r="A327" s="36">
        <f t="shared" si="31"/>
        <v>307</v>
      </c>
      <c r="B327" s="38" t="s">
        <v>184</v>
      </c>
      <c r="C327" s="39" t="s">
        <v>185</v>
      </c>
      <c r="D327" s="40" t="s">
        <v>38</v>
      </c>
      <c r="E327" s="37">
        <v>50</v>
      </c>
      <c r="F327" s="42">
        <v>0</v>
      </c>
      <c r="G327" s="43">
        <f t="shared" si="29"/>
        <v>0</v>
      </c>
      <c r="H327" s="44"/>
      <c r="I327" s="45">
        <f t="shared" si="30"/>
        <v>0</v>
      </c>
    </row>
    <row r="328" spans="1:9" s="1" customFormat="1" ht="9.75" x14ac:dyDescent="0.2">
      <c r="A328" s="36">
        <f t="shared" si="31"/>
        <v>308</v>
      </c>
      <c r="B328" s="38" t="s">
        <v>36</v>
      </c>
      <c r="C328" s="39" t="s">
        <v>384</v>
      </c>
      <c r="D328" s="40" t="s">
        <v>38</v>
      </c>
      <c r="E328" s="41">
        <v>4</v>
      </c>
      <c r="F328" s="42"/>
      <c r="G328" s="43">
        <f t="shared" si="29"/>
        <v>0</v>
      </c>
      <c r="H328" s="44">
        <v>0</v>
      </c>
      <c r="I328" s="45">
        <f t="shared" si="30"/>
        <v>0</v>
      </c>
    </row>
    <row r="329" spans="1:9" s="1" customFormat="1" ht="9.75" x14ac:dyDescent="0.2">
      <c r="A329" s="36">
        <f t="shared" si="31"/>
        <v>309</v>
      </c>
      <c r="B329" s="38" t="s">
        <v>36</v>
      </c>
      <c r="C329" s="39" t="s">
        <v>385</v>
      </c>
      <c r="D329" s="40" t="s">
        <v>38</v>
      </c>
      <c r="E329" s="41">
        <v>1</v>
      </c>
      <c r="F329" s="42"/>
      <c r="G329" s="43">
        <f t="shared" si="29"/>
        <v>0</v>
      </c>
      <c r="H329" s="44">
        <v>0</v>
      </c>
      <c r="I329" s="45">
        <f t="shared" si="30"/>
        <v>0</v>
      </c>
    </row>
    <row r="330" spans="1:9" s="1" customFormat="1" ht="9.75" x14ac:dyDescent="0.2">
      <c r="A330" s="36">
        <f t="shared" si="31"/>
        <v>310</v>
      </c>
      <c r="B330" s="38" t="s">
        <v>36</v>
      </c>
      <c r="C330" s="39" t="s">
        <v>386</v>
      </c>
      <c r="D330" s="40" t="s">
        <v>38</v>
      </c>
      <c r="E330" s="41">
        <v>1</v>
      </c>
      <c r="F330" s="42"/>
      <c r="G330" s="43">
        <f t="shared" si="29"/>
        <v>0</v>
      </c>
      <c r="H330" s="44">
        <v>0</v>
      </c>
      <c r="I330" s="45">
        <f t="shared" si="30"/>
        <v>0</v>
      </c>
    </row>
    <row r="331" spans="1:9" s="1" customFormat="1" ht="9.75" x14ac:dyDescent="0.2">
      <c r="A331" s="36">
        <f t="shared" si="31"/>
        <v>311</v>
      </c>
      <c r="B331" s="38" t="s">
        <v>36</v>
      </c>
      <c r="C331" s="39" t="s">
        <v>387</v>
      </c>
      <c r="D331" s="40" t="s">
        <v>38</v>
      </c>
      <c r="E331" s="41">
        <v>1</v>
      </c>
      <c r="F331" s="42"/>
      <c r="G331" s="43">
        <f t="shared" si="29"/>
        <v>0</v>
      </c>
      <c r="H331" s="44">
        <v>0</v>
      </c>
      <c r="I331" s="45">
        <f t="shared" si="30"/>
        <v>0</v>
      </c>
    </row>
    <row r="332" spans="1:9" s="1" customFormat="1" ht="9.75" x14ac:dyDescent="0.2">
      <c r="A332" s="36">
        <f t="shared" si="31"/>
        <v>312</v>
      </c>
      <c r="B332" s="38" t="s">
        <v>36</v>
      </c>
      <c r="C332" s="39" t="s">
        <v>388</v>
      </c>
      <c r="D332" s="40" t="s">
        <v>38</v>
      </c>
      <c r="E332" s="41">
        <v>5</v>
      </c>
      <c r="F332" s="42"/>
      <c r="G332" s="43">
        <f t="shared" si="29"/>
        <v>0</v>
      </c>
      <c r="H332" s="44">
        <v>0</v>
      </c>
      <c r="I332" s="45">
        <f t="shared" si="30"/>
        <v>0</v>
      </c>
    </row>
    <row r="333" spans="1:9" s="1" customFormat="1" ht="9.75" x14ac:dyDescent="0.2">
      <c r="A333" s="36">
        <f t="shared" si="31"/>
        <v>313</v>
      </c>
      <c r="B333" s="38" t="s">
        <v>36</v>
      </c>
      <c r="C333" s="39" t="s">
        <v>389</v>
      </c>
      <c r="D333" s="40" t="s">
        <v>38</v>
      </c>
      <c r="E333" s="41">
        <v>75</v>
      </c>
      <c r="F333" s="42"/>
      <c r="G333" s="43">
        <f t="shared" si="29"/>
        <v>0</v>
      </c>
      <c r="H333" s="44">
        <v>0</v>
      </c>
      <c r="I333" s="45">
        <f t="shared" si="30"/>
        <v>0</v>
      </c>
    </row>
    <row r="334" spans="1:9" s="1" customFormat="1" ht="9.75" x14ac:dyDescent="0.2">
      <c r="A334" s="36">
        <f t="shared" si="31"/>
        <v>314</v>
      </c>
      <c r="B334" s="38" t="s">
        <v>36</v>
      </c>
      <c r="C334" s="39" t="s">
        <v>390</v>
      </c>
      <c r="D334" s="40" t="s">
        <v>38</v>
      </c>
      <c r="E334" s="41">
        <v>3</v>
      </c>
      <c r="F334" s="42"/>
      <c r="G334" s="43">
        <f t="shared" si="29"/>
        <v>0</v>
      </c>
      <c r="H334" s="44">
        <v>0</v>
      </c>
      <c r="I334" s="45">
        <f t="shared" si="30"/>
        <v>0</v>
      </c>
    </row>
    <row r="335" spans="1:9" s="1" customFormat="1" ht="9.75" x14ac:dyDescent="0.2">
      <c r="A335" s="36">
        <f t="shared" si="31"/>
        <v>315</v>
      </c>
      <c r="B335" s="38" t="s">
        <v>36</v>
      </c>
      <c r="C335" s="39" t="s">
        <v>391</v>
      </c>
      <c r="D335" s="40" t="s">
        <v>38</v>
      </c>
      <c r="E335" s="41">
        <v>1</v>
      </c>
      <c r="F335" s="42"/>
      <c r="G335" s="43">
        <f t="shared" si="29"/>
        <v>0</v>
      </c>
      <c r="H335" s="44">
        <v>0</v>
      </c>
      <c r="I335" s="45">
        <f t="shared" si="30"/>
        <v>0</v>
      </c>
    </row>
    <row r="336" spans="1:9" s="1" customFormat="1" ht="9.75" x14ac:dyDescent="0.2">
      <c r="A336" s="36">
        <f t="shared" si="31"/>
        <v>316</v>
      </c>
      <c r="B336" s="38" t="s">
        <v>36</v>
      </c>
      <c r="C336" s="39" t="s">
        <v>392</v>
      </c>
      <c r="D336" s="40" t="s">
        <v>29</v>
      </c>
      <c r="E336" s="41">
        <v>80</v>
      </c>
      <c r="F336" s="42"/>
      <c r="G336" s="43">
        <f t="shared" si="29"/>
        <v>0</v>
      </c>
      <c r="H336" s="44">
        <v>0</v>
      </c>
      <c r="I336" s="45">
        <f t="shared" si="30"/>
        <v>0</v>
      </c>
    </row>
    <row r="337" spans="1:9" s="1" customFormat="1" ht="9.75" x14ac:dyDescent="0.2">
      <c r="A337" s="36">
        <f t="shared" si="31"/>
        <v>317</v>
      </c>
      <c r="B337" s="38" t="s">
        <v>36</v>
      </c>
      <c r="C337" s="39" t="s">
        <v>393</v>
      </c>
      <c r="D337" s="40" t="s">
        <v>29</v>
      </c>
      <c r="E337" s="41">
        <v>50</v>
      </c>
      <c r="F337" s="42"/>
      <c r="G337" s="43">
        <f t="shared" si="29"/>
        <v>0</v>
      </c>
      <c r="H337" s="44">
        <v>0</v>
      </c>
      <c r="I337" s="45">
        <f t="shared" si="30"/>
        <v>0</v>
      </c>
    </row>
    <row r="338" spans="1:9" s="1" customFormat="1" ht="9.75" x14ac:dyDescent="0.2">
      <c r="A338" s="36">
        <f t="shared" si="31"/>
        <v>318</v>
      </c>
      <c r="B338" s="38" t="s">
        <v>340</v>
      </c>
      <c r="C338" s="39" t="s">
        <v>341</v>
      </c>
      <c r="D338" s="40" t="s">
        <v>29</v>
      </c>
      <c r="E338" s="41">
        <v>50</v>
      </c>
      <c r="F338" s="42">
        <v>0</v>
      </c>
      <c r="G338" s="43">
        <f t="shared" si="29"/>
        <v>0</v>
      </c>
      <c r="H338" s="44"/>
      <c r="I338" s="45">
        <f t="shared" si="30"/>
        <v>0</v>
      </c>
    </row>
    <row r="339" spans="1:9" s="1" customFormat="1" ht="9.75" x14ac:dyDescent="0.2">
      <c r="A339" s="36">
        <f t="shared" si="31"/>
        <v>319</v>
      </c>
      <c r="B339" s="38" t="s">
        <v>394</v>
      </c>
      <c r="C339" s="39" t="s">
        <v>395</v>
      </c>
      <c r="D339" s="40" t="s">
        <v>29</v>
      </c>
      <c r="E339" s="41">
        <v>80</v>
      </c>
      <c r="F339" s="42">
        <v>0</v>
      </c>
      <c r="G339" s="43">
        <f t="shared" si="29"/>
        <v>0</v>
      </c>
      <c r="H339" s="44"/>
      <c r="I339" s="45">
        <f t="shared" si="30"/>
        <v>0</v>
      </c>
    </row>
    <row r="340" spans="1:9" s="1" customFormat="1" ht="9.75" x14ac:dyDescent="0.2">
      <c r="A340" s="36">
        <f t="shared" si="31"/>
        <v>320</v>
      </c>
      <c r="B340" s="38" t="s">
        <v>312</v>
      </c>
      <c r="C340" s="39" t="s">
        <v>396</v>
      </c>
      <c r="D340" s="40" t="s">
        <v>78</v>
      </c>
      <c r="E340" s="41">
        <v>1</v>
      </c>
      <c r="F340" s="42">
        <v>0</v>
      </c>
      <c r="G340" s="43">
        <f t="shared" si="29"/>
        <v>0</v>
      </c>
      <c r="H340" s="44"/>
      <c r="I340" s="45">
        <f t="shared" si="30"/>
        <v>0</v>
      </c>
    </row>
    <row r="341" spans="1:9" s="1" customFormat="1" ht="19.5" x14ac:dyDescent="0.2">
      <c r="A341" s="36">
        <f t="shared" si="31"/>
        <v>321</v>
      </c>
      <c r="B341" s="38" t="s">
        <v>36</v>
      </c>
      <c r="C341" s="39" t="s">
        <v>397</v>
      </c>
      <c r="D341" s="40" t="s">
        <v>29</v>
      </c>
      <c r="E341" s="41">
        <v>660</v>
      </c>
      <c r="F341" s="42"/>
      <c r="G341" s="43">
        <f t="shared" si="29"/>
        <v>0</v>
      </c>
      <c r="H341" s="44">
        <v>0</v>
      </c>
      <c r="I341" s="45">
        <f t="shared" si="30"/>
        <v>0</v>
      </c>
    </row>
    <row r="342" spans="1:9" s="1" customFormat="1" ht="19.5" x14ac:dyDescent="0.2">
      <c r="A342" s="36">
        <f t="shared" si="31"/>
        <v>322</v>
      </c>
      <c r="B342" s="38" t="s">
        <v>36</v>
      </c>
      <c r="C342" s="39" t="s">
        <v>398</v>
      </c>
      <c r="D342" s="40" t="s">
        <v>29</v>
      </c>
      <c r="E342" s="41">
        <v>250</v>
      </c>
      <c r="F342" s="42"/>
      <c r="G342" s="43">
        <f t="shared" si="29"/>
        <v>0</v>
      </c>
      <c r="H342" s="44">
        <v>0</v>
      </c>
      <c r="I342" s="45">
        <f t="shared" si="30"/>
        <v>0</v>
      </c>
    </row>
    <row r="343" spans="1:9" s="1" customFormat="1" ht="9.75" x14ac:dyDescent="0.2">
      <c r="A343" s="36">
        <f t="shared" si="31"/>
        <v>323</v>
      </c>
      <c r="B343" s="38" t="s">
        <v>208</v>
      </c>
      <c r="C343" s="39" t="s">
        <v>399</v>
      </c>
      <c r="D343" s="40" t="s">
        <v>29</v>
      </c>
      <c r="E343" s="41">
        <v>660</v>
      </c>
      <c r="F343" s="42">
        <v>0</v>
      </c>
      <c r="G343" s="43">
        <f t="shared" si="29"/>
        <v>0</v>
      </c>
      <c r="H343" s="44"/>
      <c r="I343" s="45">
        <f t="shared" si="30"/>
        <v>0</v>
      </c>
    </row>
    <row r="344" spans="1:9" s="1" customFormat="1" ht="9.75" x14ac:dyDescent="0.2">
      <c r="A344" s="36">
        <f t="shared" si="31"/>
        <v>324</v>
      </c>
      <c r="B344" s="38" t="s">
        <v>210</v>
      </c>
      <c r="C344" s="39" t="s">
        <v>371</v>
      </c>
      <c r="D344" s="40" t="s">
        <v>29</v>
      </c>
      <c r="E344" s="41">
        <v>250</v>
      </c>
      <c r="F344" s="42">
        <v>0</v>
      </c>
      <c r="G344" s="43">
        <f t="shared" si="29"/>
        <v>0</v>
      </c>
      <c r="H344" s="44"/>
      <c r="I344" s="45">
        <f t="shared" si="30"/>
        <v>0</v>
      </c>
    </row>
    <row r="345" spans="1:9" s="1" customFormat="1" ht="9.75" x14ac:dyDescent="0.2">
      <c r="A345" s="36">
        <f t="shared" si="31"/>
        <v>325</v>
      </c>
      <c r="B345" s="38"/>
      <c r="C345" s="39"/>
      <c r="D345" s="40"/>
      <c r="E345" s="37"/>
      <c r="F345" s="42">
        <v>0</v>
      </c>
      <c r="G345" s="43">
        <f t="shared" si="29"/>
        <v>0</v>
      </c>
      <c r="H345" s="44">
        <v>0</v>
      </c>
      <c r="I345" s="45">
        <f t="shared" si="30"/>
        <v>0</v>
      </c>
    </row>
    <row r="346" spans="1:9" s="1" customFormat="1" ht="9.75" x14ac:dyDescent="0.2">
      <c r="A346" s="36">
        <f t="shared" si="31"/>
        <v>326</v>
      </c>
      <c r="B346" s="38" t="s">
        <v>400</v>
      </c>
      <c r="C346" s="39" t="s">
        <v>401</v>
      </c>
      <c r="D346" s="40" t="s">
        <v>402</v>
      </c>
      <c r="E346" s="127">
        <v>17</v>
      </c>
      <c r="F346" s="42"/>
      <c r="G346" s="43">
        <f t="shared" si="29"/>
        <v>0</v>
      </c>
      <c r="H346" s="44">
        <v>0</v>
      </c>
      <c r="I346" s="45">
        <f t="shared" si="30"/>
        <v>0</v>
      </c>
    </row>
    <row r="347" spans="1:9" s="1" customFormat="1" ht="9.75" x14ac:dyDescent="0.2">
      <c r="A347" s="36">
        <f t="shared" si="31"/>
        <v>327</v>
      </c>
      <c r="B347" s="38" t="s">
        <v>400</v>
      </c>
      <c r="C347" s="39" t="s">
        <v>403</v>
      </c>
      <c r="D347" s="40" t="s">
        <v>402</v>
      </c>
      <c r="E347" s="127">
        <v>34</v>
      </c>
      <c r="F347" s="42"/>
      <c r="G347" s="43">
        <f t="shared" si="29"/>
        <v>0</v>
      </c>
      <c r="H347" s="44">
        <v>0</v>
      </c>
      <c r="I347" s="45">
        <f t="shared" si="30"/>
        <v>0</v>
      </c>
    </row>
    <row r="348" spans="1:9" s="1" customFormat="1" ht="9.75" x14ac:dyDescent="0.2">
      <c r="A348" s="36">
        <f t="shared" si="31"/>
        <v>328</v>
      </c>
      <c r="B348" s="38" t="s">
        <v>400</v>
      </c>
      <c r="C348" s="39" t="s">
        <v>404</v>
      </c>
      <c r="D348" s="40" t="s">
        <v>402</v>
      </c>
      <c r="E348" s="127">
        <v>90</v>
      </c>
      <c r="F348" s="42"/>
      <c r="G348" s="43">
        <f t="shared" si="29"/>
        <v>0</v>
      </c>
      <c r="H348" s="44">
        <v>0</v>
      </c>
      <c r="I348" s="45">
        <f t="shared" si="30"/>
        <v>0</v>
      </c>
    </row>
    <row r="349" spans="1:9" s="1" customFormat="1" ht="9.75" x14ac:dyDescent="0.2">
      <c r="A349" s="36">
        <f t="shared" si="31"/>
        <v>329</v>
      </c>
      <c r="B349" s="38" t="s">
        <v>400</v>
      </c>
      <c r="C349" s="39" t="s">
        <v>405</v>
      </c>
      <c r="D349" s="40" t="s">
        <v>402</v>
      </c>
      <c r="E349" s="127">
        <v>45</v>
      </c>
      <c r="F349" s="42"/>
      <c r="G349" s="43">
        <f t="shared" si="29"/>
        <v>0</v>
      </c>
      <c r="H349" s="44">
        <v>0</v>
      </c>
      <c r="I349" s="45">
        <f t="shared" si="30"/>
        <v>0</v>
      </c>
    </row>
    <row r="350" spans="1:9" s="1" customFormat="1" ht="9.75" x14ac:dyDescent="0.2">
      <c r="A350" s="36">
        <f t="shared" si="31"/>
        <v>330</v>
      </c>
      <c r="B350" s="38" t="s">
        <v>400</v>
      </c>
      <c r="C350" s="39" t="s">
        <v>406</v>
      </c>
      <c r="D350" s="40" t="s">
        <v>402</v>
      </c>
      <c r="E350" s="127">
        <v>70</v>
      </c>
      <c r="F350" s="42"/>
      <c r="G350" s="43">
        <f t="shared" si="29"/>
        <v>0</v>
      </c>
      <c r="H350" s="44">
        <v>0</v>
      </c>
      <c r="I350" s="45">
        <f t="shared" si="30"/>
        <v>0</v>
      </c>
    </row>
    <row r="351" spans="1:9" s="1" customFormat="1" ht="9.75" x14ac:dyDescent="0.2">
      <c r="A351" s="36">
        <f t="shared" si="31"/>
        <v>331</v>
      </c>
      <c r="B351" s="38" t="s">
        <v>400</v>
      </c>
      <c r="C351" s="39" t="s">
        <v>407</v>
      </c>
      <c r="D351" s="40" t="s">
        <v>402</v>
      </c>
      <c r="E351" s="127">
        <v>30</v>
      </c>
      <c r="F351" s="42"/>
      <c r="G351" s="43">
        <f t="shared" si="29"/>
        <v>0</v>
      </c>
      <c r="H351" s="44">
        <v>0</v>
      </c>
      <c r="I351" s="45">
        <f t="shared" si="30"/>
        <v>0</v>
      </c>
    </row>
    <row r="352" spans="1:9" s="1" customFormat="1" ht="9.75" x14ac:dyDescent="0.2">
      <c r="A352" s="36">
        <f t="shared" si="31"/>
        <v>332</v>
      </c>
      <c r="B352" s="38" t="s">
        <v>400</v>
      </c>
      <c r="C352" s="39" t="s">
        <v>408</v>
      </c>
      <c r="D352" s="40" t="s">
        <v>402</v>
      </c>
      <c r="E352" s="127">
        <v>25</v>
      </c>
      <c r="F352" s="42"/>
      <c r="G352" s="43">
        <f t="shared" si="29"/>
        <v>0</v>
      </c>
      <c r="H352" s="44">
        <v>0</v>
      </c>
      <c r="I352" s="45">
        <f t="shared" si="30"/>
        <v>0</v>
      </c>
    </row>
    <row r="353" spans="1:9" s="1" customFormat="1" ht="9.75" x14ac:dyDescent="0.2">
      <c r="A353" s="36">
        <f t="shared" si="31"/>
        <v>333</v>
      </c>
      <c r="B353" s="38" t="s">
        <v>400</v>
      </c>
      <c r="C353" s="39" t="s">
        <v>409</v>
      </c>
      <c r="D353" s="40" t="s">
        <v>402</v>
      </c>
      <c r="E353" s="127">
        <v>12</v>
      </c>
      <c r="F353" s="42"/>
      <c r="G353" s="43">
        <f t="shared" si="29"/>
        <v>0</v>
      </c>
      <c r="H353" s="44">
        <v>0</v>
      </c>
      <c r="I353" s="45">
        <f t="shared" si="30"/>
        <v>0</v>
      </c>
    </row>
    <row r="354" spans="1:9" s="1" customFormat="1" ht="9.75" x14ac:dyDescent="0.2">
      <c r="A354" s="36">
        <f t="shared" si="31"/>
        <v>334</v>
      </c>
      <c r="B354" s="38" t="s">
        <v>400</v>
      </c>
      <c r="C354" s="39" t="s">
        <v>410</v>
      </c>
      <c r="D354" s="40" t="s">
        <v>402</v>
      </c>
      <c r="E354" s="127">
        <v>30</v>
      </c>
      <c r="F354" s="42"/>
      <c r="G354" s="43">
        <f t="shared" si="29"/>
        <v>0</v>
      </c>
      <c r="H354" s="44">
        <v>0</v>
      </c>
      <c r="I354" s="45">
        <f t="shared" si="30"/>
        <v>0</v>
      </c>
    </row>
    <row r="355" spans="1:9" s="18" customFormat="1" ht="12" thickBot="1" x14ac:dyDescent="0.25">
      <c r="A355" s="46"/>
      <c r="B355" s="48" t="s">
        <v>411</v>
      </c>
      <c r="C355" s="49" t="s">
        <v>412</v>
      </c>
      <c r="D355" s="47"/>
      <c r="E355" s="47"/>
      <c r="F355" s="50"/>
      <c r="G355" s="52">
        <f>SUM(G22:G354)</f>
        <v>0</v>
      </c>
      <c r="H355" s="51"/>
      <c r="I355" s="53">
        <f>SUM(I22:I354)</f>
        <v>0</v>
      </c>
    </row>
    <row r="356" spans="1:9" ht="13.5" thickBot="1" x14ac:dyDescent="0.25">
      <c r="A356" s="54"/>
      <c r="B356" s="54"/>
      <c r="C356" s="54"/>
      <c r="D356" s="54"/>
      <c r="E356" s="54"/>
      <c r="F356" s="54"/>
      <c r="G356" s="54"/>
      <c r="H356" s="54"/>
      <c r="I356" s="54"/>
    </row>
    <row r="357" spans="1:9" s="18" customFormat="1" ht="13.5" thickBot="1" x14ac:dyDescent="0.25">
      <c r="A357" s="59"/>
      <c r="B357" s="60"/>
      <c r="C357" s="62" t="s">
        <v>413</v>
      </c>
      <c r="D357" s="61"/>
      <c r="E357" s="61"/>
      <c r="F357" s="61"/>
      <c r="G357" s="61"/>
      <c r="H357" s="267">
        <f>'KRYCÍ LIST'!E20</f>
        <v>0</v>
      </c>
      <c r="I357" s="171"/>
    </row>
  </sheetData>
  <mergeCells count="20">
    <mergeCell ref="H357:I357"/>
    <mergeCell ref="F7:G7"/>
    <mergeCell ref="H7:I7"/>
    <mergeCell ref="B16:B18"/>
    <mergeCell ref="C16:C18"/>
    <mergeCell ref="D16:D18"/>
    <mergeCell ref="E16:E18"/>
    <mergeCell ref="F16:I16"/>
    <mergeCell ref="F17:G17"/>
    <mergeCell ref="H17:I17"/>
    <mergeCell ref="B6:B8"/>
    <mergeCell ref="C6:C8"/>
    <mergeCell ref="D6:D8"/>
    <mergeCell ref="E6:E8"/>
    <mergeCell ref="F6:I6"/>
    <mergeCell ref="A1:G1"/>
    <mergeCell ref="H1:I1"/>
    <mergeCell ref="A2:G2"/>
    <mergeCell ref="H2:I2"/>
    <mergeCell ref="A4:I4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ÚVOD</vt:lpstr>
      <vt:lpstr>SOUHRNNÝ LIST STAVBY</vt:lpstr>
      <vt:lpstr>REKAPITULACE OBJEKTŮ STAVBY</vt:lpstr>
      <vt:lpstr>KRYCÍ LIST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Novotný</dc:creator>
  <cp:lastModifiedBy>Tomáš jelínek</cp:lastModifiedBy>
  <dcterms:created xsi:type="dcterms:W3CDTF">2021-08-25T12:36:29Z</dcterms:created>
  <dcterms:modified xsi:type="dcterms:W3CDTF">2022-06-15T13:56:02Z</dcterms:modified>
</cp:coreProperties>
</file>